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https://d.docs.live.net/BBBCE6FB4241BC92/Excel/"/>
    </mc:Choice>
  </mc:AlternateContent>
  <xr:revisionPtr revIDLastSave="0" documentId="14_{028F1057-0829-964C-AA04-36D22F6EDE77}" xr6:coauthVersionLast="47" xr6:coauthVersionMax="47" xr10:uidLastSave="{00000000-0000-0000-0000-000000000000}"/>
  <bookViews>
    <workbookView xWindow="0" yWindow="660" windowWidth="29400" windowHeight="18460" xr2:uid="{36347BC6-09A7-D74A-9EAA-EB1E937634B6}"/>
  </bookViews>
  <sheets>
    <sheet name="YTD P&amp;L" sheetId="3" r:id="rId1"/>
    <sheet name="January 2026" sheetId="17" r:id="rId2"/>
    <sheet name="Febuary 2026" sheetId="18" r:id="rId3"/>
    <sheet name="March 2026" sheetId="19" r:id="rId4"/>
    <sheet name="April 2026" sheetId="20" r:id="rId5"/>
    <sheet name="May 2026" sheetId="21" r:id="rId6"/>
    <sheet name="June 2026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2" l="1"/>
  <c r="J24" i="22"/>
  <c r="J23" i="22"/>
  <c r="J22" i="22"/>
  <c r="J21" i="22"/>
  <c r="J20" i="22"/>
  <c r="J19" i="22"/>
  <c r="J18" i="22"/>
  <c r="J17" i="22"/>
  <c r="J16" i="22"/>
  <c r="J15" i="22"/>
  <c r="J14" i="22"/>
  <c r="J13" i="22"/>
  <c r="I12" i="22"/>
  <c r="I11" i="22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I12" i="21"/>
  <c r="I11" i="21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I12" i="20"/>
  <c r="I11" i="20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I12" i="19"/>
  <c r="I11" i="19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I12" i="18"/>
  <c r="I11" i="18"/>
  <c r="J25" i="17"/>
  <c r="J24" i="17"/>
  <c r="J23" i="17"/>
  <c r="J22" i="17"/>
  <c r="J21" i="17"/>
  <c r="J20" i="17"/>
  <c r="J19" i="17"/>
  <c r="J18" i="17"/>
  <c r="J17" i="17"/>
  <c r="J16" i="17"/>
  <c r="J15" i="17"/>
  <c r="J14" i="17"/>
  <c r="I12" i="17"/>
  <c r="I11" i="17"/>
  <c r="I28" i="21" l="1"/>
  <c r="I28" i="22"/>
  <c r="I28" i="18"/>
  <c r="K28" i="18" s="1"/>
  <c r="I28" i="19"/>
  <c r="I28" i="20"/>
  <c r="I28" i="17"/>
  <c r="D21" i="3"/>
  <c r="D14" i="3"/>
  <c r="D15" i="3"/>
  <c r="D13" i="3"/>
  <c r="D18" i="3"/>
  <c r="D20" i="3"/>
  <c r="D17" i="3"/>
  <c r="D19" i="3"/>
  <c r="D16" i="3"/>
  <c r="D10" i="3"/>
  <c r="D12" i="3"/>
  <c r="D11" i="3"/>
  <c r="C8" i="3"/>
  <c r="C7" i="3"/>
  <c r="J28" i="22"/>
  <c r="J28" i="21"/>
  <c r="K28" i="21" s="1"/>
  <c r="J28" i="20"/>
  <c r="J28" i="19"/>
  <c r="J28" i="18"/>
  <c r="K28" i="22" l="1"/>
  <c r="K28" i="20"/>
  <c r="K28" i="19"/>
  <c r="C22" i="3"/>
  <c r="J13" i="17"/>
  <c r="D9" i="3" s="1"/>
  <c r="D22" i="3" s="1"/>
  <c r="E22" i="3" l="1"/>
  <c r="J28" i="17"/>
  <c r="K28" i="1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3F1005-358F-6149-A09C-55B7165F5245}" keepAlive="1" name="Query - Chase0291_Activity_20260204" description="Connection to the 'Chase0291_Activity_20260204' query in the workbook." type="5" refreshedVersion="0" background="1">
    <dbPr connection="Provider=Microsoft.Mashup.OleDb.1;Data Source=$Workbook$;Location=Chase0291_Activity_20260204;Extended Properties=&quot;&quot;" command="SELECT * FROM [Chase0291_Activity_20260204]"/>
  </connection>
  <connection id="2" xr16:uid="{E2173942-E0C8-7B4A-B5B0-FDBAA0DC306A}" keepAlive="1" name="Query - Chase0291_Activity_20260204 (1)" description="Connection to the 'Chase0291_Activity_20260204 (1)' query in the workbook." type="5" refreshedVersion="8" background="1" saveData="1">
    <dbPr connection="Provider=Microsoft.Mashup.OleDb.1;Data Source=$Workbook$;Location=&quot;Chase0291_Activity_20260204 (1)&quot;;Extended Properties=&quot;&quot;" command="SELECT * FROM [Chase0291_Activity_20260204 (1)]"/>
  </connection>
  <connection id="3" xr16:uid="{51FE8BAC-8F18-314D-8DAF-08064897F41C}" keepAlive="1" name="Query - Chase0291_Activity_20260204 (2)" description="Connection to the 'Chase0291_Activity_20260204 (2)' query in the workbook." type="5" refreshedVersion="0" background="1">
    <dbPr connection="Provider=Microsoft.Mashup.OleDb.1;Data Source=$Workbook$;Location=&quot;Chase0291_Activity_20260204 (2)&quot;;Extended Properties=&quot;&quot;" command="SELECT * FROM [Chase0291_Activity_20260204 (2)]"/>
  </connection>
  <connection id="4" xr16:uid="{B7682573-BE67-C747-9022-01C99BD564FC}" keepAlive="1" name="Query - stmt (2)" description="Connection to the 'stmt (2)' query in the workbook." type="5" refreshedVersion="0" background="1" saveData="1">
    <dbPr connection="Provider=Microsoft.Mashup.OleDb.1;Data Source=$Workbook$;Location=&quot;stmt (2)&quot;;Extended Properties=&quot;&quot;" command="SELECT * FROM [stmt (2)]"/>
  </connection>
  <connection id="5" xr16:uid="{59CE14DF-4428-5A46-914C-47798B88AED0}" keepAlive="1" name="Query - Table" description="Connection to the 'Table' query in the workbook." type="5" refreshedVersion="0" background="1" saveData="1">
    <dbPr connection="Provider=Microsoft.Mashup.OleDb.1;Data Source=$Workbook$;Location=Table;Extended Properties=&quot;&quot;" command="SELECT * FROM [Table]"/>
  </connection>
</connections>
</file>

<file path=xl/sharedStrings.xml><?xml version="1.0" encoding="utf-8"?>
<sst xmlns="http://schemas.openxmlformats.org/spreadsheetml/2006/main" count="258" uniqueCount="28">
  <si>
    <t xml:space="preserve">Date </t>
  </si>
  <si>
    <t>Description</t>
  </si>
  <si>
    <t>Amount</t>
  </si>
  <si>
    <t>Transaction Type</t>
  </si>
  <si>
    <t>Tansaction Type</t>
  </si>
  <si>
    <t>Income Type</t>
  </si>
  <si>
    <t>Expense Type</t>
  </si>
  <si>
    <t>Sales</t>
  </si>
  <si>
    <t>Cost Of Goods Sold</t>
  </si>
  <si>
    <t>Marketing &amp; Advertising</t>
  </si>
  <si>
    <t>Bank Charges</t>
  </si>
  <si>
    <t>Insurance</t>
  </si>
  <si>
    <t xml:space="preserve">Meals and Entertainment </t>
  </si>
  <si>
    <t>Licenses &amp; Permits</t>
  </si>
  <si>
    <t>Office Expenses</t>
  </si>
  <si>
    <t>Professional Fees</t>
  </si>
  <si>
    <t>Maintenance &amp; Repairs</t>
  </si>
  <si>
    <t>Software &amp; Subcriptions</t>
  </si>
  <si>
    <t>Utilities</t>
  </si>
  <si>
    <t>Labor</t>
  </si>
  <si>
    <t>Totals</t>
  </si>
  <si>
    <t>Cost of Good Sold</t>
  </si>
  <si>
    <t>Meals &amp; Entertainment</t>
  </si>
  <si>
    <t>Software &amp; Subscriptions</t>
  </si>
  <si>
    <t>Service</t>
  </si>
  <si>
    <t>Net Profit</t>
  </si>
  <si>
    <t>Rent</t>
  </si>
  <si>
    <t>Postage &amp;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</si>
</sst>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4" fontId="0" fillId="0" borderId="0" xfId="1" applyNumberFormat="1" applyFont="1" applyAlignment="1">
      <alignment horizontal="left"/>
    </xf>
    <xf numFmtId="164" fontId="0" fillId="3" borderId="0" xfId="1" applyNumberFormat="1" applyFont="1" applyFill="1" applyAlignment="1">
      <alignment horizontal="left"/>
    </xf>
    <xf numFmtId="164" fontId="0" fillId="2" borderId="0" xfId="1" applyNumberFormat="1" applyFont="1" applyFill="1" applyAlignment="1">
      <alignment horizontal="left"/>
    </xf>
    <xf numFmtId="164" fontId="0" fillId="5" borderId="0" xfId="1" applyNumberFormat="1" applyFont="1" applyFill="1" applyAlignment="1">
      <alignment horizontal="left"/>
    </xf>
    <xf numFmtId="164" fontId="0" fillId="3" borderId="0" xfId="0" applyNumberForma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0" fillId="6" borderId="0" xfId="0" applyFill="1"/>
    <xf numFmtId="164" fontId="0" fillId="6" borderId="0" xfId="1" applyNumberFormat="1" applyFont="1" applyFill="1" applyAlignment="1">
      <alignment horizontal="left"/>
    </xf>
    <xf numFmtId="164" fontId="0" fillId="6" borderId="0" xfId="0" applyNumberFormat="1" applyFill="1"/>
    <xf numFmtId="164" fontId="0" fillId="0" borderId="0" xfId="0" applyNumberFormat="1" applyAlignment="1">
      <alignment horizontal="left"/>
    </xf>
    <xf numFmtId="0" fontId="0" fillId="6" borderId="1" xfId="0" applyFill="1" applyBorder="1"/>
    <xf numFmtId="164" fontId="0" fillId="6" borderId="1" xfId="1" applyNumberFormat="1" applyFont="1" applyFill="1" applyBorder="1" applyAlignment="1">
      <alignment horizontal="left"/>
    </xf>
    <xf numFmtId="164" fontId="0" fillId="3" borderId="1" xfId="1" applyNumberFormat="1" applyFont="1" applyFill="1" applyBorder="1" applyAlignment="1">
      <alignment horizontal="left"/>
    </xf>
    <xf numFmtId="164" fontId="0" fillId="6" borderId="1" xfId="0" applyNumberFormat="1" applyFill="1" applyBorder="1"/>
    <xf numFmtId="164" fontId="0" fillId="5" borderId="0" xfId="0" applyNumberFormat="1" applyFill="1"/>
    <xf numFmtId="0" fontId="0" fillId="5" borderId="0" xfId="0" applyFill="1"/>
  </cellXfs>
  <cellStyles count="2">
    <cellStyle name="Currency" xfId="1" builtinId="4"/>
    <cellStyle name="Normal" xfId="0" builtinId="0"/>
  </cellStyles>
  <dxfs count="48">
    <dxf>
      <numFmt numFmtId="164" formatCode="&quot;$&quot;#,##0.0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164" formatCode="&quot;$&quot;#,##0.0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solid">
          <fgColor indexed="64"/>
          <bgColor theme="1" tint="0.34998626667073579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11352E7-E401-3549-9E0A-02F5F2006C6F}" name="Table278" displayName="Table278" ref="B6:E23" headerRowCount="0" totalsRowCount="1">
  <tableColumns count="4">
    <tableColumn id="1" xr3:uid="{2D8CAC62-6112-E64A-9466-D2D35936C96B}" name="Column1"/>
    <tableColumn id="2" xr3:uid="{0C01BFE3-374D-454F-BD9B-A4E06EA06EA2}" name="Column2" dataDxfId="47" totalsRowDxfId="2" dataCellStyle="Currency"/>
    <tableColumn id="3" xr3:uid="{91B4DE4C-8E56-1B41-8DD7-D7917AD72416}" name="Column3" dataDxfId="46" totalsRowDxfId="1" dataCellStyle="Currency"/>
    <tableColumn id="4" xr3:uid="{4CEF8AF9-9D61-5343-81D1-08F53767FB6A}" name="Column4" dataDxfId="45" totalsRowDxfId="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F8938A-7953-6445-8DF4-BA6D33D15544}" name="Table272" displayName="Table272" ref="H10:K27" headerRowCount="0" totalsRowCount="1">
  <tableColumns count="4">
    <tableColumn id="1" xr3:uid="{59F30707-0579-1146-9F07-D929C75F1346}" name="Column1" totalsRowDxfId="44"/>
    <tableColumn id="2" xr3:uid="{6D6424E7-95F5-164E-9DB5-783B3CEC8DF6}" name="Column2" dataDxfId="43" totalsRowDxfId="42" dataCellStyle="Currency"/>
    <tableColumn id="3" xr3:uid="{649B1E82-D00A-8D48-BB33-84CFEF176142}" name="Column3" dataDxfId="41" totalsRowDxfId="40" dataCellStyle="Currency"/>
    <tableColumn id="4" xr3:uid="{20C9A9C6-3479-D841-8AB0-BD014A4B4E07}" name="Column4" dataDxfId="39" totalsRowDxfId="38"/>
  </tableColumns>
  <tableStyleInfo name="TableStyleMedium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5F5012-DEC4-3D43-A10B-3198F3A8EFEC}" name="Table2723" displayName="Table2723" ref="H10:K27" headerRowCount="0" totalsRowCount="1">
  <tableColumns count="4">
    <tableColumn id="1" xr3:uid="{76FB75B7-DF35-234E-8045-498CC5C247CD}" name="Column1" totalsRowDxfId="37"/>
    <tableColumn id="2" xr3:uid="{9C02BCC2-C9BF-4C42-8BF9-0E16F0E7C203}" name="Column2" dataDxfId="36" totalsRowDxfId="35" dataCellStyle="Currency"/>
    <tableColumn id="3" xr3:uid="{8B7AA026-519A-8D48-9438-9F6D7E96984F}" name="Column3" dataDxfId="34" totalsRowDxfId="33" dataCellStyle="Currency"/>
    <tableColumn id="4" xr3:uid="{D9ECD34A-8301-F745-8649-D088FD799D60}" name="Column4" dataDxfId="32" totalsRowDxfId="31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3D3E58-278B-1342-95DB-A9E93E675EB8}" name="Table27234" displayName="Table27234" ref="H10:K27" headerRowCount="0" totalsRowCount="1">
  <tableColumns count="4">
    <tableColumn id="1" xr3:uid="{B836ECD1-B4A2-8D4F-9189-F287FE3B8BC6}" name="Column1" totalsRowDxfId="30"/>
    <tableColumn id="2" xr3:uid="{2CD29AA9-CD88-0F46-95B2-570FF4437632}" name="Column2" dataDxfId="29" totalsRowDxfId="28" dataCellStyle="Currency"/>
    <tableColumn id="3" xr3:uid="{99346167-B7B6-F04E-8F7A-B7AB865ABAEA}" name="Column3" dataDxfId="27" totalsRowDxfId="26" dataCellStyle="Currency"/>
    <tableColumn id="4" xr3:uid="{0C3FA5AD-0B26-F44F-B1B9-9CCEA6EFF3D2}" name="Column4" dataDxfId="25" totalsRowDxfId="24"/>
  </tableColumns>
  <tableStyleInfo name="TableStyleMedium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41AAFA-EC5E-7B4D-89AC-795806EA2679}" name="Table272345" displayName="Table272345" ref="H10:K27" headerRowCount="0" totalsRowCount="1">
  <tableColumns count="4">
    <tableColumn id="1" xr3:uid="{55644262-537E-5F4B-A347-12CE564E79A9}" name="Column1" totalsRowDxfId="23"/>
    <tableColumn id="2" xr3:uid="{11B9C89C-DAB1-8B40-B097-AACC946E6FBF}" name="Column2" dataDxfId="22" totalsRowDxfId="21" dataCellStyle="Currency"/>
    <tableColumn id="3" xr3:uid="{47D8D1B5-50F2-1448-BF94-2558B223B616}" name="Column3" dataDxfId="20" totalsRowDxfId="19" dataCellStyle="Currency"/>
    <tableColumn id="4" xr3:uid="{103DBD3C-3DC6-CF4A-9C2B-5BEB13585F05}" name="Column4" dataDxfId="18" totalsRowDxfId="17"/>
  </tableColumns>
  <tableStyleInfo name="TableStyleMedium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618154-B207-F445-B9D1-0762D79910C3}" name="Table2723456" displayName="Table2723456" ref="H10:K27" headerRowCount="0" totalsRowCount="1">
  <tableColumns count="4">
    <tableColumn id="1" xr3:uid="{D91CB793-0078-9A41-A94D-F2CB5D765796}" name="Column1" totalsRowDxfId="16"/>
    <tableColumn id="2" xr3:uid="{C0EFCA12-A15A-E849-868A-F218F980BD8B}" name="Column2" dataDxfId="15" totalsRowDxfId="14" dataCellStyle="Currency"/>
    <tableColumn id="3" xr3:uid="{EDCC9661-775A-2B47-BA62-819F736299DC}" name="Column3" dataDxfId="13" totalsRowDxfId="12" dataCellStyle="Currency"/>
    <tableColumn id="4" xr3:uid="{5E9123F4-B7C7-FD47-8197-8F73E2648517}" name="Column4" dataDxfId="11" totalsRowDxfId="10"/>
  </tableColumns>
  <tableStyleInfo name="TableStyleMedium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2E0C2C-185C-3846-A5CA-7BA68886C2E4}" name="Table27234567" displayName="Table27234567" ref="H10:K27" headerRowCount="0" totalsRowCount="1">
  <tableColumns count="4">
    <tableColumn id="1" xr3:uid="{83550B0C-F554-464C-AE95-9DAD0D434733}" name="Column1" totalsRowDxfId="9"/>
    <tableColumn id="2" xr3:uid="{E8FEA256-FAA5-C142-AB59-C66DF7F3297D}" name="Column2" dataDxfId="8" totalsRowDxfId="7" dataCellStyle="Currency"/>
    <tableColumn id="3" xr3:uid="{1F117B3F-C773-F449-89B9-A14DF2BA7479}" name="Column3" dataDxfId="6" totalsRowDxfId="5" dataCellStyle="Currency"/>
    <tableColumn id="4" xr3:uid="{DBB22BA8-8B4D-DA40-B558-C5F49DF2F15C}" name="Column4" dataDxfId="4" totalsRowDxfId="3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E968-9B81-AB4A-9C72-987BEEC8DF0F}">
  <dimension ref="B6:E23"/>
  <sheetViews>
    <sheetView tabSelected="1" topLeftCell="A2" workbookViewId="0">
      <selection activeCell="C22" sqref="C22"/>
    </sheetView>
  </sheetViews>
  <sheetFormatPr baseColWidth="10" defaultRowHeight="16" x14ac:dyDescent="0.2"/>
  <cols>
    <col min="1" max="1" width="10.42578125" bestFit="1" customWidth="1"/>
    <col min="2" max="2" width="25.28515625" customWidth="1"/>
    <col min="3" max="3" width="16.28515625" customWidth="1"/>
    <col min="4" max="4" width="18.85546875" customWidth="1"/>
    <col min="5" max="5" width="21.7109375" customWidth="1"/>
  </cols>
  <sheetData>
    <row r="6" spans="2:5" x14ac:dyDescent="0.2">
      <c r="B6" s="2" t="s">
        <v>4</v>
      </c>
      <c r="C6" s="11" t="s">
        <v>5</v>
      </c>
      <c r="D6" s="11" t="s">
        <v>6</v>
      </c>
      <c r="E6" s="14" t="s">
        <v>25</v>
      </c>
    </row>
    <row r="7" spans="2:5" x14ac:dyDescent="0.2">
      <c r="B7" s="3" t="s">
        <v>24</v>
      </c>
      <c r="C7" s="13">
        <f ca="1">SUM('January 2026'!I11,'Febuary 2026'!I11,'March 2026'!I11,'April 2026'!I11,'May 2026'!I11,'June 2026'!I11)</f>
        <v>0</v>
      </c>
      <c r="D7" s="12"/>
      <c r="E7" s="9"/>
    </row>
    <row r="8" spans="2:5" x14ac:dyDescent="0.2">
      <c r="B8" s="3" t="s">
        <v>7</v>
      </c>
      <c r="C8" s="10">
        <f ca="1">0+SUM('January 2026'!I12,'Febuary 2026'!I12,'March 2026'!I12,'April 2026'!I12,'May 2026'!I12,'June 2026'!I12)</f>
        <v>0</v>
      </c>
      <c r="D8" s="12"/>
      <c r="E8" s="8"/>
    </row>
    <row r="9" spans="2:5" x14ac:dyDescent="0.2">
      <c r="B9" s="3" t="s">
        <v>8</v>
      </c>
      <c r="C9" s="12"/>
      <c r="D9" s="10">
        <f ca="1">SUM('January 2026'!J13,'Febuary 2026'!J13,'March 2026'!J13,'April 2026'!J13,'May 2026'!J13,'June 2026'!J13)</f>
        <v>0</v>
      </c>
      <c r="E9" s="8"/>
    </row>
    <row r="10" spans="2:5" x14ac:dyDescent="0.2">
      <c r="B10" s="3" t="s">
        <v>9</v>
      </c>
      <c r="C10" s="12"/>
      <c r="D10" s="10">
        <f ca="1">SUM('January 2026'!J14,'Febuary 2026'!J14,'March 2026'!J14,'April 2026'!J14,'May 2026'!J14,'June 2026'!J14)</f>
        <v>0</v>
      </c>
      <c r="E10" s="8"/>
    </row>
    <row r="11" spans="2:5" x14ac:dyDescent="0.2">
      <c r="B11" s="3" t="s">
        <v>10</v>
      </c>
      <c r="C11" s="12"/>
      <c r="D11" s="10">
        <f ca="1">SUM('January 2026'!J15,'Febuary 2026'!J15,'March 2026'!J15,'April 2026'!J15,'May 2026'!J15,'June 2026'!J15)</f>
        <v>0</v>
      </c>
      <c r="E11" s="8"/>
    </row>
    <row r="12" spans="2:5" x14ac:dyDescent="0.2">
      <c r="B12" s="3" t="s">
        <v>11</v>
      </c>
      <c r="C12" s="12"/>
      <c r="D12" s="10">
        <f ca="1">SUM('January 2026'!J16,'Febuary 2026'!J16,'March 2026'!J16,'April 2026'!J16,'May 2026'!J16,'June 2026'!J16)</f>
        <v>0</v>
      </c>
      <c r="E12" s="8"/>
    </row>
    <row r="13" spans="2:5" x14ac:dyDescent="0.2">
      <c r="B13" s="3" t="s">
        <v>12</v>
      </c>
      <c r="C13" s="12"/>
      <c r="D13" s="10">
        <f ca="1">SUM('January 2026'!J17,'Febuary 2026'!J17,'March 2026'!J17,'April 2026'!J17,'May 2026'!J17,'June 2026'!J17)</f>
        <v>0</v>
      </c>
      <c r="E13" s="8"/>
    </row>
    <row r="14" spans="2:5" x14ac:dyDescent="0.2">
      <c r="B14" s="3" t="s">
        <v>13</v>
      </c>
      <c r="C14" s="12"/>
      <c r="D14" s="10">
        <f ca="1">SUM('January 2026'!J18,'Febuary 2026'!J18,'March 2026'!J18,'April 2026'!J18,'May 2026'!J18,'June 2026'!J18)</f>
        <v>0</v>
      </c>
      <c r="E14" s="8"/>
    </row>
    <row r="15" spans="2:5" x14ac:dyDescent="0.2">
      <c r="B15" s="3" t="s">
        <v>14</v>
      </c>
      <c r="C15" s="12"/>
      <c r="D15" s="10">
        <f ca="1">SUM('January 2026'!J19,'Febuary 2026'!J19,'March 2026'!J19,'April 2026'!J19,'May 2026'!J19,'June 2026'!J19)</f>
        <v>0</v>
      </c>
      <c r="E15" s="8"/>
    </row>
    <row r="16" spans="2:5" x14ac:dyDescent="0.2">
      <c r="B16" s="3" t="s">
        <v>15</v>
      </c>
      <c r="C16" s="12"/>
      <c r="D16" s="10">
        <f ca="1">SUM('January 2026'!J20,'Febuary 2026'!J20,'March 2026'!J20,'April 2026'!J20,'May 2026'!J20,'June 2026'!J20)</f>
        <v>0</v>
      </c>
      <c r="E16" s="8"/>
    </row>
    <row r="17" spans="2:5" x14ac:dyDescent="0.2">
      <c r="B17" s="3" t="s">
        <v>16</v>
      </c>
      <c r="C17" s="12"/>
      <c r="D17" s="10">
        <f ca="1">SUM('January 2026'!J21,'Febuary 2026'!J21,'March 2026'!J21,'April 2026'!J21,'May 2026'!J21,'June 2026'!J21)</f>
        <v>0</v>
      </c>
      <c r="E17" s="8"/>
    </row>
    <row r="18" spans="2:5" x14ac:dyDescent="0.2">
      <c r="B18" s="3" t="s">
        <v>17</v>
      </c>
      <c r="C18" s="12"/>
      <c r="D18" s="10">
        <f ca="1">SUM('January 2026'!J22,'Febuary 2026'!J22,'March 2026'!J22,'April 2026'!J22,'May 2026'!J22,'June 2026'!J22)</f>
        <v>0</v>
      </c>
      <c r="E18" s="8"/>
    </row>
    <row r="19" spans="2:5" x14ac:dyDescent="0.2">
      <c r="B19" s="3" t="s">
        <v>18</v>
      </c>
      <c r="C19" s="12"/>
      <c r="D19" s="10">
        <f ca="1">SUM('January 2026'!J23,'Febuary 2026'!J23,'March 2026'!J23,'April 2026'!J23,'May 2026'!J23,'June 2026'!J23)</f>
        <v>0</v>
      </c>
      <c r="E19" s="8"/>
    </row>
    <row r="20" spans="2:5" x14ac:dyDescent="0.2">
      <c r="B20" s="3" t="s">
        <v>19</v>
      </c>
      <c r="C20" s="12"/>
      <c r="D20" s="10">
        <f ca="1">SUM('January 2026'!J24,'Febuary 2026'!J24,'March 2026'!J24,'April 2026'!J24,'May 2026'!J24,'June 2026'!J24)</f>
        <v>0</v>
      </c>
      <c r="E20" s="8"/>
    </row>
    <row r="21" spans="2:5" x14ac:dyDescent="0.2">
      <c r="B21" s="3" t="s">
        <v>26</v>
      </c>
      <c r="C21" s="12"/>
      <c r="D21" s="15">
        <f ca="1">SUM('January 2026'!J25,'Febuary 2026'!J25,'March 2026'!J25,'April 2026'!J25,'May 2026'!J25,'June 2026'!J25)</f>
        <v>0</v>
      </c>
      <c r="E21" s="8"/>
    </row>
    <row r="22" spans="2:5" x14ac:dyDescent="0.2">
      <c r="B22" s="16" t="s">
        <v>20</v>
      </c>
      <c r="C22" s="17">
        <f ca="1">SUM(C8,+C7)</f>
        <v>0</v>
      </c>
      <c r="D22" s="17">
        <f ca="1">SUM(D9,D10,D11,D12,D13,D14,D15,D16,D17,D18,D19,D20,D21)</f>
        <v>0</v>
      </c>
      <c r="E22" s="18">
        <f ca="1">Table278[[#This Row],[Column2]]-(-Table278[[#This Row],[Column3]])</f>
        <v>0</v>
      </c>
    </row>
    <row r="23" spans="2:5" x14ac:dyDescent="0.2">
      <c r="C23" s="19"/>
      <c r="D23" s="19"/>
      <c r="E23" s="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AB51-BDA2-8542-94F3-BAD9034C7E00}">
  <dimension ref="A1:K28"/>
  <sheetViews>
    <sheetView zoomScaleNormal="100" workbookViewId="0">
      <pane ySplit="1" topLeftCell="A2" activePane="bottomLeft" state="frozen"/>
      <selection pane="bottomLeft" activeCell="K28" sqref="K28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2" spans="1:11" x14ac:dyDescent="0.2">
      <c r="D2" t="s">
        <v>7</v>
      </c>
    </row>
    <row r="3" spans="1:11" x14ac:dyDescent="0.2">
      <c r="D3" t="s">
        <v>27</v>
      </c>
    </row>
    <row r="4" spans="1:11" x14ac:dyDescent="0.2">
      <c r="D4" t="s">
        <v>21</v>
      </c>
    </row>
    <row r="5" spans="1:11" x14ac:dyDescent="0.2">
      <c r="D5" t="s">
        <v>26</v>
      </c>
    </row>
    <row r="6" spans="1:11" x14ac:dyDescent="0.2">
      <c r="D6" t="s">
        <v>9</v>
      </c>
    </row>
    <row r="7" spans="1:11" x14ac:dyDescent="0.2">
      <c r="D7" t="s">
        <v>7</v>
      </c>
    </row>
    <row r="8" spans="1:11" x14ac:dyDescent="0.2">
      <c r="D8" t="s">
        <v>24</v>
      </c>
    </row>
    <row r="9" spans="1:11" x14ac:dyDescent="0.2">
      <c r="D9" t="s">
        <v>24</v>
      </c>
    </row>
    <row r="10" spans="1:11" x14ac:dyDescent="0.2">
      <c r="D10" t="s">
        <v>24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7</v>
      </c>
      <c r="H11" s="3" t="s">
        <v>24</v>
      </c>
      <c r="I11" s="13">
        <f ca="1">SUMIF(D2:D250,"Service",C2:C50)</f>
        <v>0</v>
      </c>
      <c r="J11" s="12"/>
      <c r="K11" s="9"/>
    </row>
    <row r="12" spans="1:11" x14ac:dyDescent="0.2">
      <c r="D12" t="s">
        <v>10</v>
      </c>
      <c r="H12" s="3" t="s">
        <v>7</v>
      </c>
      <c r="I12" s="10">
        <f ca="1">SUMIF(D2:D251,"Sales",C2:C51)</f>
        <v>0</v>
      </c>
      <c r="J12" s="12"/>
    </row>
    <row r="13" spans="1:11" x14ac:dyDescent="0.2">
      <c r="D13" t="s">
        <v>11</v>
      </c>
      <c r="H13" s="3" t="s">
        <v>8</v>
      </c>
      <c r="I13" s="12"/>
      <c r="J13" s="10">
        <f ca="1">J26+SUMIF(D2:D250,"Cost of Good Sold",C2:C50)</f>
        <v>0</v>
      </c>
    </row>
    <row r="14" spans="1:11" x14ac:dyDescent="0.2">
      <c r="D14" t="s">
        <v>22</v>
      </c>
      <c r="H14" s="3" t="s">
        <v>9</v>
      </c>
      <c r="I14" s="12"/>
      <c r="J14" s="10">
        <f ca="1">SUMIF(D2:D250,"Marketing &amp; Advertising",C2:C50)</f>
        <v>0</v>
      </c>
    </row>
    <row r="15" spans="1:11" x14ac:dyDescent="0.2">
      <c r="D15" t="s">
        <v>14</v>
      </c>
      <c r="H15" s="3" t="s">
        <v>10</v>
      </c>
      <c r="I15" s="12"/>
      <c r="J15" s="10">
        <f ca="1">SUMIF(D2:D250,"Bank Charges",C2:C50)</f>
        <v>0</v>
      </c>
    </row>
    <row r="16" spans="1:11" x14ac:dyDescent="0.2">
      <c r="D16" t="s">
        <v>15</v>
      </c>
      <c r="H16" s="3" t="s">
        <v>11</v>
      </c>
      <c r="I16" s="12"/>
      <c r="J16" s="10">
        <f ca="1">SUMIF(D2:D250,"Insurance",C2:C50)</f>
        <v>0</v>
      </c>
    </row>
    <row r="17" spans="4:11" x14ac:dyDescent="0.2">
      <c r="D17" t="s">
        <v>16</v>
      </c>
      <c r="H17" s="3" t="s">
        <v>12</v>
      </c>
      <c r="I17" s="12"/>
      <c r="J17" s="10">
        <f ca="1">SUMIF(D2:D250,"Meals &amp; Entertainment",C2:C50)</f>
        <v>0</v>
      </c>
    </row>
    <row r="18" spans="4:11" x14ac:dyDescent="0.2">
      <c r="D18" t="s">
        <v>23</v>
      </c>
      <c r="H18" s="3" t="s">
        <v>13</v>
      </c>
      <c r="I18" s="12"/>
      <c r="J18" s="10">
        <f ca="1">SUMIF(D2:D250,"Licenses &amp; Permits",C2:C50)</f>
        <v>0</v>
      </c>
    </row>
    <row r="19" spans="4:11" x14ac:dyDescent="0.2">
      <c r="D19" t="s">
        <v>18</v>
      </c>
      <c r="H19" s="3" t="s">
        <v>14</v>
      </c>
      <c r="I19" s="12"/>
      <c r="J19" s="10">
        <f ca="1">SUMIF(D2:D250,"Office Expenses",C2:C50)</f>
        <v>0</v>
      </c>
    </row>
    <row r="20" spans="4:11" x14ac:dyDescent="0.2">
      <c r="D20" t="s">
        <v>19</v>
      </c>
      <c r="H20" s="3" t="s">
        <v>15</v>
      </c>
      <c r="I20" s="12"/>
      <c r="J20" s="10">
        <f ca="1">SUMIF(D2:D250,"Professional Fees",C2:C50)</f>
        <v>0</v>
      </c>
    </row>
    <row r="21" spans="4:11" x14ac:dyDescent="0.2">
      <c r="H21" s="3" t="s">
        <v>16</v>
      </c>
      <c r="I21" s="12"/>
      <c r="J21" s="10">
        <f ca="1">SUMIF(D2:D250,"Maintenance &amp; Repairs",C2:C50)</f>
        <v>0</v>
      </c>
    </row>
    <row r="22" spans="4:11" x14ac:dyDescent="0.2">
      <c r="D22" t="s">
        <v>13</v>
      </c>
      <c r="H22" s="3" t="s">
        <v>17</v>
      </c>
      <c r="I22" s="12"/>
      <c r="J22" s="10">
        <f ca="1">SUMIF(D2:D250,"Software &amp; Subscriptions",C2:C50)</f>
        <v>0</v>
      </c>
    </row>
    <row r="23" spans="4:11" x14ac:dyDescent="0.2">
      <c r="H23" s="3" t="s">
        <v>18</v>
      </c>
      <c r="I23" s="12"/>
      <c r="J23" s="10">
        <f ca="1">SUMIF(D2:D250,"Utilities",C2:C50)</f>
        <v>0</v>
      </c>
    </row>
    <row r="24" spans="4:11" x14ac:dyDescent="0.2">
      <c r="H24" s="3" t="s">
        <v>19</v>
      </c>
      <c r="I24" s="12"/>
      <c r="J24" s="10">
        <f ca="1">SUMIF(D2:D250,"Labor",C2:C50)</f>
        <v>0</v>
      </c>
    </row>
    <row r="25" spans="4:11" x14ac:dyDescent="0.2">
      <c r="H25" s="3" t="s">
        <v>26</v>
      </c>
      <c r="I25" s="12"/>
      <c r="J25" s="15">
        <f ca="1">SUMIF(D2:D250,"Rent",C2:C50)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'January 2026'!I28-(-'January 2026'!J28)</f>
        <v>0</v>
      </c>
    </row>
  </sheetData>
  <dataValidations count="1">
    <dataValidation type="list" allowBlank="1" showInputMessage="1" showErrorMessage="1" sqref="D1:D1048576" xr:uid="{02256089-553F-184A-9903-7D8C8653D813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3934-107C-4240-B156-A9D16A577C98}">
  <dimension ref="A1:K28"/>
  <sheetViews>
    <sheetView zoomScaleNormal="100" workbookViewId="0">
      <pane ySplit="1" topLeftCell="A2" activePane="bottomLeft" state="frozen"/>
      <selection pane="bottomLeft" activeCell="K28" sqref="K28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4" spans="1:11" x14ac:dyDescent="0.2">
      <c r="D4" t="s">
        <v>24</v>
      </c>
    </row>
    <row r="5" spans="1:11" x14ac:dyDescent="0.2">
      <c r="D5" t="s">
        <v>26</v>
      </c>
    </row>
    <row r="6" spans="1:11" x14ac:dyDescent="0.2">
      <c r="D6" t="s">
        <v>27</v>
      </c>
    </row>
    <row r="7" spans="1:11" x14ac:dyDescent="0.2">
      <c r="D7" t="s">
        <v>7</v>
      </c>
    </row>
    <row r="8" spans="1:11" x14ac:dyDescent="0.2">
      <c r="D8" t="s">
        <v>21</v>
      </c>
    </row>
    <row r="9" spans="1:11" x14ac:dyDescent="0.2">
      <c r="D9" t="s">
        <v>9</v>
      </c>
    </row>
    <row r="10" spans="1:11" x14ac:dyDescent="0.2">
      <c r="D10" t="s">
        <v>10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11</v>
      </c>
      <c r="H11" s="3" t="s">
        <v>24</v>
      </c>
      <c r="I11" s="13">
        <f ca="1">SUMIF(D2:D250,"Service",C2:C99)</f>
        <v>0</v>
      </c>
      <c r="J11" s="12"/>
      <c r="K11" s="9"/>
    </row>
    <row r="12" spans="1:11" x14ac:dyDescent="0.2">
      <c r="D12" t="s">
        <v>22</v>
      </c>
      <c r="H12" s="3" t="s">
        <v>7</v>
      </c>
      <c r="I12" s="10">
        <f ca="1">SUMIF(D2:D251,"Sales",C2:C100)</f>
        <v>0</v>
      </c>
      <c r="J12" s="12"/>
    </row>
    <row r="13" spans="1:11" x14ac:dyDescent="0.2">
      <c r="D13" t="s">
        <v>13</v>
      </c>
      <c r="H13" s="3" t="s">
        <v>8</v>
      </c>
      <c r="I13" s="12"/>
      <c r="J13" s="10">
        <f ca="1">J26+SUMIF(D2:D250,"Cost of Good Sold",C2:C99)</f>
        <v>0</v>
      </c>
    </row>
    <row r="14" spans="1:11" x14ac:dyDescent="0.2">
      <c r="D14" t="s">
        <v>14</v>
      </c>
      <c r="H14" s="3" t="s">
        <v>9</v>
      </c>
      <c r="I14" s="12"/>
      <c r="J14" s="10">
        <f ca="1">SUMIF(D2:D250,"Marketing &amp; Advertising",C2:C99)</f>
        <v>0</v>
      </c>
    </row>
    <row r="15" spans="1:11" x14ac:dyDescent="0.2">
      <c r="D15" t="s">
        <v>15</v>
      </c>
      <c r="H15" s="3" t="s">
        <v>10</v>
      </c>
      <c r="I15" s="12"/>
      <c r="J15" s="10">
        <f ca="1">SUMIF(D2:D250,"Bank Charges",C2:C99)</f>
        <v>0</v>
      </c>
    </row>
    <row r="16" spans="1:11" x14ac:dyDescent="0.2">
      <c r="D16" t="s">
        <v>16</v>
      </c>
      <c r="H16" s="3" t="s">
        <v>11</v>
      </c>
      <c r="I16" s="12"/>
      <c r="J16" s="10">
        <f ca="1">SUMIF(D2:D250,"Insurance",C2:C99)</f>
        <v>0</v>
      </c>
    </row>
    <row r="17" spans="4:11" x14ac:dyDescent="0.2">
      <c r="D17" t="s">
        <v>23</v>
      </c>
      <c r="H17" s="3" t="s">
        <v>12</v>
      </c>
      <c r="I17" s="12"/>
      <c r="J17" s="10">
        <f ca="1">SUMIF(D2:D250,"Meals &amp; Entertainment",C2:C99)</f>
        <v>0</v>
      </c>
    </row>
    <row r="18" spans="4:11" x14ac:dyDescent="0.2">
      <c r="D18" t="s">
        <v>18</v>
      </c>
      <c r="H18" s="3" t="s">
        <v>13</v>
      </c>
      <c r="I18" s="12"/>
      <c r="J18" s="10">
        <f ca="1">SUMIF(D2:D250,"Licenses &amp; Permits",C2:C99)</f>
        <v>0</v>
      </c>
    </row>
    <row r="19" spans="4:11" x14ac:dyDescent="0.2">
      <c r="D19" t="s">
        <v>19</v>
      </c>
      <c r="H19" s="3" t="s">
        <v>14</v>
      </c>
      <c r="I19" s="12"/>
      <c r="J19" s="10">
        <f ca="1">SUMIF(D2:D250,"Office Expenses",C2:C99)</f>
        <v>0</v>
      </c>
    </row>
    <row r="20" spans="4:11" x14ac:dyDescent="0.2">
      <c r="H20" s="3" t="s">
        <v>15</v>
      </c>
      <c r="I20" s="12"/>
      <c r="J20" s="10">
        <f ca="1">SUMIF(D2:D250,"Professional Fees",C2:C99)</f>
        <v>0</v>
      </c>
    </row>
    <row r="21" spans="4:11" x14ac:dyDescent="0.2">
      <c r="H21" s="3" t="s">
        <v>16</v>
      </c>
      <c r="I21" s="12"/>
      <c r="J21" s="10">
        <f ca="1">SUMIF(D2:D250,"Maintenance &amp; Repairs",C2:C99)</f>
        <v>0</v>
      </c>
    </row>
    <row r="22" spans="4:11" x14ac:dyDescent="0.2">
      <c r="H22" s="3" t="s">
        <v>17</v>
      </c>
      <c r="I22" s="12"/>
      <c r="J22" s="10">
        <f ca="1">SUMIF(D2:D250,"Software &amp; Subscriptions",C2:C99)</f>
        <v>0</v>
      </c>
    </row>
    <row r="23" spans="4:11" x14ac:dyDescent="0.2">
      <c r="H23" s="3" t="s">
        <v>18</v>
      </c>
      <c r="I23" s="12"/>
      <c r="J23" s="10">
        <f ca="1">SUMIF(D2:D250,"Utilities",C2:C99)</f>
        <v>0</v>
      </c>
    </row>
    <row r="24" spans="4:11" x14ac:dyDescent="0.2">
      <c r="H24" s="3" t="s">
        <v>19</v>
      </c>
      <c r="I24" s="12"/>
      <c r="J24" s="10">
        <f ca="1">SUMIF(D2:D250,"Labor",C2:C99)</f>
        <v>0</v>
      </c>
    </row>
    <row r="25" spans="4:11" x14ac:dyDescent="0.2">
      <c r="H25" s="3" t="s">
        <v>26</v>
      </c>
      <c r="I25" s="12"/>
      <c r="J25" s="15">
        <f ca="1">SUMIF(D2:D250,"Rent",C2:C99)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I28-(-J280)</f>
        <v>0</v>
      </c>
    </row>
  </sheetData>
  <dataValidations count="1">
    <dataValidation type="list" allowBlank="1" showInputMessage="1" showErrorMessage="1" sqref="D1:D1048576" xr:uid="{D058EA2C-80D3-6E4B-9520-826E483EA449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C8DE-39EC-9D4D-9E46-2091677BCD8D}">
  <dimension ref="A1:K28"/>
  <sheetViews>
    <sheetView zoomScaleNormal="100" workbookViewId="0">
      <pane ySplit="1" topLeftCell="A2" activePane="bottomLeft" state="frozen"/>
      <selection pane="bottomLeft" activeCell="H28" sqref="H28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4" spans="1:11" x14ac:dyDescent="0.2">
      <c r="D4" t="s">
        <v>24</v>
      </c>
    </row>
    <row r="5" spans="1:11" x14ac:dyDescent="0.2">
      <c r="D5" t="s">
        <v>26</v>
      </c>
    </row>
    <row r="6" spans="1:11" x14ac:dyDescent="0.2">
      <c r="D6" t="s">
        <v>27</v>
      </c>
    </row>
    <row r="7" spans="1:11" x14ac:dyDescent="0.2">
      <c r="D7" t="s">
        <v>7</v>
      </c>
    </row>
    <row r="8" spans="1:11" x14ac:dyDescent="0.2">
      <c r="D8" t="s">
        <v>21</v>
      </c>
    </row>
    <row r="9" spans="1:11" x14ac:dyDescent="0.2">
      <c r="D9" t="s">
        <v>9</v>
      </c>
    </row>
    <row r="10" spans="1:11" x14ac:dyDescent="0.2">
      <c r="D10" t="s">
        <v>10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11</v>
      </c>
      <c r="H11" s="3" t="s">
        <v>24</v>
      </c>
      <c r="I11" s="13">
        <f ca="1">SUMIF(D2:D250,"Service",C2:C99)</f>
        <v>0</v>
      </c>
      <c r="J11" s="12"/>
      <c r="K11" s="9"/>
    </row>
    <row r="12" spans="1:11" x14ac:dyDescent="0.2">
      <c r="D12" t="s">
        <v>22</v>
      </c>
      <c r="H12" s="3" t="s">
        <v>7</v>
      </c>
      <c r="I12" s="10">
        <f ca="1">SUMIF(D2:D251,"Sales",C2:C100)</f>
        <v>0</v>
      </c>
      <c r="J12" s="12"/>
    </row>
    <row r="13" spans="1:11" x14ac:dyDescent="0.2">
      <c r="D13" t="s">
        <v>13</v>
      </c>
      <c r="H13" s="3" t="s">
        <v>8</v>
      </c>
      <c r="I13" s="12"/>
      <c r="J13" s="10">
        <f ca="1">J26+SUMIF(D2:D250,"Cost of Good Sold",C2:C99)</f>
        <v>0</v>
      </c>
    </row>
    <row r="14" spans="1:11" x14ac:dyDescent="0.2">
      <c r="D14" t="s">
        <v>14</v>
      </c>
      <c r="H14" s="3" t="s">
        <v>9</v>
      </c>
      <c r="I14" s="12"/>
      <c r="J14" s="10">
        <f ca="1">SUMIF(D2:D250,"Marketing &amp; Advertising",C2:C99)</f>
        <v>0</v>
      </c>
    </row>
    <row r="15" spans="1:11" x14ac:dyDescent="0.2">
      <c r="D15" t="s">
        <v>15</v>
      </c>
      <c r="H15" s="3" t="s">
        <v>10</v>
      </c>
      <c r="I15" s="12"/>
      <c r="J15" s="10">
        <f ca="1">SUMIF(D2:D250,"Bank Charges",C2:C99)</f>
        <v>0</v>
      </c>
    </row>
    <row r="16" spans="1:11" x14ac:dyDescent="0.2">
      <c r="D16" t="s">
        <v>16</v>
      </c>
      <c r="H16" s="3" t="s">
        <v>11</v>
      </c>
      <c r="I16" s="12"/>
      <c r="J16" s="10">
        <f ca="1">SUMIF(D2:D250,"Insurance",C2:C99)</f>
        <v>0</v>
      </c>
    </row>
    <row r="17" spans="4:11" x14ac:dyDescent="0.2">
      <c r="D17" t="s">
        <v>23</v>
      </c>
      <c r="H17" s="3" t="s">
        <v>12</v>
      </c>
      <c r="I17" s="12"/>
      <c r="J17" s="10">
        <f ca="1">SUMIF(D2:D250,"Meals &amp; Entertainment",C2:C99)</f>
        <v>0</v>
      </c>
    </row>
    <row r="18" spans="4:11" x14ac:dyDescent="0.2">
      <c r="D18" t="s">
        <v>18</v>
      </c>
      <c r="H18" s="3" t="s">
        <v>13</v>
      </c>
      <c r="I18" s="12"/>
      <c r="J18" s="10">
        <f ca="1">SUMIF(D2:D250,"Licenses &amp; Permits",C2:C99)</f>
        <v>0</v>
      </c>
    </row>
    <row r="19" spans="4:11" x14ac:dyDescent="0.2">
      <c r="D19" t="s">
        <v>19</v>
      </c>
      <c r="H19" s="3" t="s">
        <v>14</v>
      </c>
      <c r="I19" s="12"/>
      <c r="J19" s="10">
        <f ca="1">SUMIF(D2:D250,"Office Expenses",C2:C99)</f>
        <v>0</v>
      </c>
    </row>
    <row r="20" spans="4:11" x14ac:dyDescent="0.2">
      <c r="H20" s="3" t="s">
        <v>15</v>
      </c>
      <c r="I20" s="12"/>
      <c r="J20" s="10">
        <f ca="1">SUMIF(D2:D250,"Professional Fees",C2:C99)</f>
        <v>0</v>
      </c>
    </row>
    <row r="21" spans="4:11" x14ac:dyDescent="0.2">
      <c r="H21" s="3" t="s">
        <v>16</v>
      </c>
      <c r="I21" s="12"/>
      <c r="J21" s="10">
        <f ca="1">SUMIF(D2:D250,"Maintenance &amp; Repairs",C2:C99)</f>
        <v>0</v>
      </c>
    </row>
    <row r="22" spans="4:11" x14ac:dyDescent="0.2">
      <c r="H22" s="3" t="s">
        <v>17</v>
      </c>
      <c r="I22" s="12"/>
      <c r="J22" s="10">
        <f ca="1">SUMIF(D2:D250,"Software &amp; Subscriptions",C2:C99)</f>
        <v>0</v>
      </c>
    </row>
    <row r="23" spans="4:11" x14ac:dyDescent="0.2">
      <c r="H23" s="3" t="s">
        <v>18</v>
      </c>
      <c r="I23" s="12"/>
      <c r="J23" s="10">
        <f ca="1">SUMIF(D2:D250,"Utilities",C2:C99)</f>
        <v>0</v>
      </c>
    </row>
    <row r="24" spans="4:11" x14ac:dyDescent="0.2">
      <c r="H24" s="3" t="s">
        <v>19</v>
      </c>
      <c r="I24" s="12"/>
      <c r="J24" s="10">
        <f ca="1">SUMIF(D2:D250,"Labor",C2:C99)</f>
        <v>0</v>
      </c>
    </row>
    <row r="25" spans="4:11" x14ac:dyDescent="0.2">
      <c r="H25" s="3" t="s">
        <v>26</v>
      </c>
      <c r="I25" s="12"/>
      <c r="J25" s="15">
        <f ca="1">SUMIF(D2:D250,"Rent",C2:C99)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I28-(-J28)</f>
        <v>0</v>
      </c>
    </row>
  </sheetData>
  <dataValidations count="1">
    <dataValidation type="list" allowBlank="1" showInputMessage="1" showErrorMessage="1" sqref="D1:D1048576" xr:uid="{1469B890-3A5D-FA41-9FDD-002A2795C2C1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0C6B-A33B-1942-A903-98A324ACD1D0}">
  <dimension ref="A1:K28"/>
  <sheetViews>
    <sheetView zoomScaleNormal="100" workbookViewId="0">
      <pane ySplit="1" topLeftCell="A2" activePane="bottomLeft" state="frozen"/>
      <selection pane="bottomLeft" activeCell="K29" sqref="K29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4" spans="1:11" x14ac:dyDescent="0.2">
      <c r="D4" t="s">
        <v>24</v>
      </c>
    </row>
    <row r="5" spans="1:11" x14ac:dyDescent="0.2">
      <c r="D5" t="s">
        <v>26</v>
      </c>
    </row>
    <row r="6" spans="1:11" x14ac:dyDescent="0.2">
      <c r="D6" t="s">
        <v>27</v>
      </c>
    </row>
    <row r="7" spans="1:11" x14ac:dyDescent="0.2">
      <c r="D7" t="s">
        <v>7</v>
      </c>
    </row>
    <row r="8" spans="1:11" x14ac:dyDescent="0.2">
      <c r="D8" t="s">
        <v>21</v>
      </c>
    </row>
    <row r="9" spans="1:11" x14ac:dyDescent="0.2">
      <c r="D9" t="s">
        <v>9</v>
      </c>
    </row>
    <row r="10" spans="1:11" x14ac:dyDescent="0.2">
      <c r="D10" t="s">
        <v>10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11</v>
      </c>
      <c r="H11" s="3" t="s">
        <v>24</v>
      </c>
      <c r="I11" s="13">
        <f ca="1">SUMIF(D2:D250,"Service",C2:C99)</f>
        <v>0</v>
      </c>
      <c r="J11" s="12"/>
      <c r="K11" s="9"/>
    </row>
    <row r="12" spans="1:11" x14ac:dyDescent="0.2">
      <c r="D12" t="s">
        <v>22</v>
      </c>
      <c r="H12" s="3" t="s">
        <v>7</v>
      </c>
      <c r="I12" s="10">
        <f ca="1">SUMIF(D2:D251,"Sales",C2:C100)</f>
        <v>0</v>
      </c>
      <c r="J12" s="12"/>
    </row>
    <row r="13" spans="1:11" x14ac:dyDescent="0.2">
      <c r="D13" t="s">
        <v>13</v>
      </c>
      <c r="H13" s="3" t="s">
        <v>8</v>
      </c>
      <c r="I13" s="12"/>
      <c r="J13" s="10">
        <f ca="1">J26+SUMIF(D2:D250,"Cost of Good Sold",C2:C99)</f>
        <v>0</v>
      </c>
    </row>
    <row r="14" spans="1:11" x14ac:dyDescent="0.2">
      <c r="D14" t="s">
        <v>14</v>
      </c>
      <c r="H14" s="3" t="s">
        <v>9</v>
      </c>
      <c r="I14" s="12"/>
      <c r="J14" s="10">
        <f ca="1">SUMIF(D2:D250,"Marketing &amp; Advertising",C2:C99)</f>
        <v>0</v>
      </c>
    </row>
    <row r="15" spans="1:11" x14ac:dyDescent="0.2">
      <c r="D15" t="s">
        <v>15</v>
      </c>
      <c r="H15" s="3" t="s">
        <v>10</v>
      </c>
      <c r="I15" s="12"/>
      <c r="J15" s="10">
        <f ca="1">SUMIF(D2:D250,"Bank Charges",C2:C99)</f>
        <v>0</v>
      </c>
    </row>
    <row r="16" spans="1:11" x14ac:dyDescent="0.2">
      <c r="D16" t="s">
        <v>16</v>
      </c>
      <c r="H16" s="3" t="s">
        <v>11</v>
      </c>
      <c r="I16" s="12"/>
      <c r="J16" s="10">
        <f ca="1">SUMIF(D2:D250,"Insurance",C2:C99)</f>
        <v>0</v>
      </c>
    </row>
    <row r="17" spans="4:11" x14ac:dyDescent="0.2">
      <c r="D17" t="s">
        <v>23</v>
      </c>
      <c r="H17" s="3" t="s">
        <v>12</v>
      </c>
      <c r="I17" s="12"/>
      <c r="J17" s="10">
        <f ca="1">SUMIF(D2:D250,"Meals &amp; Entertainment",C2:C99)</f>
        <v>0</v>
      </c>
    </row>
    <row r="18" spans="4:11" x14ac:dyDescent="0.2">
      <c r="D18" t="s">
        <v>18</v>
      </c>
      <c r="H18" s="3" t="s">
        <v>13</v>
      </c>
      <c r="I18" s="12"/>
      <c r="J18" s="10">
        <f ca="1">SUMIF(D2:D250,"Licenses &amp; Permits",C2:C99)</f>
        <v>0</v>
      </c>
    </row>
    <row r="19" spans="4:11" x14ac:dyDescent="0.2">
      <c r="D19" t="s">
        <v>19</v>
      </c>
      <c r="H19" s="3" t="s">
        <v>14</v>
      </c>
      <c r="I19" s="12"/>
      <c r="J19" s="10">
        <f ca="1">SUMIF(D2:D250,"Office Expenses",C2:C99)</f>
        <v>0</v>
      </c>
    </row>
    <row r="20" spans="4:11" x14ac:dyDescent="0.2">
      <c r="H20" s="3" t="s">
        <v>15</v>
      </c>
      <c r="I20" s="12"/>
      <c r="J20" s="10">
        <f ca="1">SUMIF(D2:D250,"Professional Fees",C2:C99)</f>
        <v>0</v>
      </c>
    </row>
    <row r="21" spans="4:11" x14ac:dyDescent="0.2">
      <c r="H21" s="3" t="s">
        <v>16</v>
      </c>
      <c r="I21" s="12"/>
      <c r="J21" s="10">
        <f ca="1">SUMIF(D2:D250,"Maintenance &amp; Repairs",C2:C99)</f>
        <v>0</v>
      </c>
    </row>
    <row r="22" spans="4:11" x14ac:dyDescent="0.2">
      <c r="H22" s="3" t="s">
        <v>17</v>
      </c>
      <c r="I22" s="12"/>
      <c r="J22" s="10">
        <f ca="1">SUMIF(D2:D250,"Software &amp; Subscriptions",C2:C99)</f>
        <v>0</v>
      </c>
    </row>
    <row r="23" spans="4:11" x14ac:dyDescent="0.2">
      <c r="H23" s="3" t="s">
        <v>18</v>
      </c>
      <c r="I23" s="12"/>
      <c r="J23" s="10">
        <f ca="1">SUMIF(D2:D250,"Utilities",C2:C99)</f>
        <v>0</v>
      </c>
    </row>
    <row r="24" spans="4:11" x14ac:dyDescent="0.2">
      <c r="H24" s="3" t="s">
        <v>19</v>
      </c>
      <c r="I24" s="12"/>
      <c r="J24" s="10">
        <f ca="1">SUMIF(D2:D250,"Labor",C2:C99)</f>
        <v>0</v>
      </c>
    </row>
    <row r="25" spans="4:11" x14ac:dyDescent="0.2">
      <c r="H25" s="3" t="s">
        <v>26</v>
      </c>
      <c r="I25" s="12"/>
      <c r="J25" s="15">
        <f ca="1">SUMIF(D2:D250,"Rent",C2:C99)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I28-(-J28)</f>
        <v>0</v>
      </c>
    </row>
  </sheetData>
  <dataValidations count="1">
    <dataValidation type="list" allowBlank="1" showInputMessage="1" showErrorMessage="1" sqref="D1:D1048576" xr:uid="{5629986E-5A9B-E24A-B7B0-3DABC0FD0E89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6D3C-2DCC-2B49-87ED-1B4219950468}">
  <dimension ref="A1:K28"/>
  <sheetViews>
    <sheetView zoomScaleNormal="100" workbookViewId="0">
      <pane ySplit="1" topLeftCell="A2" activePane="bottomLeft" state="frozen"/>
      <selection pane="bottomLeft" activeCell="K29" sqref="K29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4" spans="1:11" x14ac:dyDescent="0.2">
      <c r="D4" t="s">
        <v>24</v>
      </c>
    </row>
    <row r="5" spans="1:11" x14ac:dyDescent="0.2">
      <c r="D5" t="s">
        <v>26</v>
      </c>
    </row>
    <row r="6" spans="1:11" x14ac:dyDescent="0.2">
      <c r="D6" t="s">
        <v>27</v>
      </c>
    </row>
    <row r="7" spans="1:11" x14ac:dyDescent="0.2">
      <c r="D7" t="s">
        <v>7</v>
      </c>
    </row>
    <row r="8" spans="1:11" x14ac:dyDescent="0.2">
      <c r="D8" t="s">
        <v>21</v>
      </c>
    </row>
    <row r="9" spans="1:11" x14ac:dyDescent="0.2">
      <c r="D9" t="s">
        <v>9</v>
      </c>
    </row>
    <row r="10" spans="1:11" x14ac:dyDescent="0.2">
      <c r="D10" t="s">
        <v>10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11</v>
      </c>
      <c r="H11" s="3" t="s">
        <v>24</v>
      </c>
      <c r="I11" s="13">
        <f ca="1">SUMIF(D2:D250,"Service",C2:C99)</f>
        <v>0</v>
      </c>
      <c r="J11" s="12"/>
      <c r="K11" s="9"/>
    </row>
    <row r="12" spans="1:11" x14ac:dyDescent="0.2">
      <c r="D12" t="s">
        <v>22</v>
      </c>
      <c r="H12" s="3" t="s">
        <v>7</v>
      </c>
      <c r="I12" s="10">
        <f ca="1">SUMIF(D2:D251,"Sales",C2:C100)</f>
        <v>0</v>
      </c>
      <c r="J12" s="12"/>
    </row>
    <row r="13" spans="1:11" x14ac:dyDescent="0.2">
      <c r="D13" t="s">
        <v>13</v>
      </c>
      <c r="H13" s="3" t="s">
        <v>8</v>
      </c>
      <c r="I13" s="12"/>
      <c r="J13" s="10">
        <f ca="1">J26+SUMIF(D2:D250,"Cost of Good Sold",C2:C99)</f>
        <v>0</v>
      </c>
    </row>
    <row r="14" spans="1:11" x14ac:dyDescent="0.2">
      <c r="D14" t="s">
        <v>14</v>
      </c>
      <c r="H14" s="3" t="s">
        <v>9</v>
      </c>
      <c r="I14" s="12"/>
      <c r="J14" s="10">
        <f ca="1">SUMIF(D2:D250,"Marketing &amp; Advertising",C2:C99)</f>
        <v>0</v>
      </c>
    </row>
    <row r="15" spans="1:11" x14ac:dyDescent="0.2">
      <c r="D15" t="s">
        <v>15</v>
      </c>
      <c r="H15" s="3" t="s">
        <v>10</v>
      </c>
      <c r="I15" s="12"/>
      <c r="J15" s="10">
        <f ca="1">SUMIF(D2:D250,"Bank Charges",C2:C99)</f>
        <v>0</v>
      </c>
    </row>
    <row r="16" spans="1:11" x14ac:dyDescent="0.2">
      <c r="D16" t="s">
        <v>16</v>
      </c>
      <c r="H16" s="3" t="s">
        <v>11</v>
      </c>
      <c r="I16" s="12"/>
      <c r="J16" s="10">
        <f ca="1">SUMIF(D2:D250,"Insurance",C2:C99)</f>
        <v>0</v>
      </c>
    </row>
    <row r="17" spans="4:11" x14ac:dyDescent="0.2">
      <c r="D17" t="s">
        <v>23</v>
      </c>
      <c r="H17" s="3" t="s">
        <v>12</v>
      </c>
      <c r="I17" s="12"/>
      <c r="J17" s="10">
        <f ca="1">SUMIF(D2:D250,"Meals &amp; Entertainment",C2:C99)</f>
        <v>0</v>
      </c>
    </row>
    <row r="18" spans="4:11" x14ac:dyDescent="0.2">
      <c r="D18" t="s">
        <v>18</v>
      </c>
      <c r="H18" s="3" t="s">
        <v>13</v>
      </c>
      <c r="I18" s="12"/>
      <c r="J18" s="10">
        <f ca="1">SUMIF(D2:D250,"Licenses &amp; Permits",C2:C99)</f>
        <v>0</v>
      </c>
    </row>
    <row r="19" spans="4:11" x14ac:dyDescent="0.2">
      <c r="D19" t="s">
        <v>19</v>
      </c>
      <c r="H19" s="3" t="s">
        <v>14</v>
      </c>
      <c r="I19" s="12"/>
      <c r="J19" s="10">
        <f ca="1">SUMIF(D2:D250,"Office Expenses",C2:C99)</f>
        <v>0</v>
      </c>
    </row>
    <row r="20" spans="4:11" x14ac:dyDescent="0.2">
      <c r="H20" s="3" t="s">
        <v>15</v>
      </c>
      <c r="I20" s="12"/>
      <c r="J20" s="10">
        <f ca="1">SUMIF(D2:D250,"Professional Fees",C2:C99)</f>
        <v>0</v>
      </c>
    </row>
    <row r="21" spans="4:11" x14ac:dyDescent="0.2">
      <c r="H21" s="3" t="s">
        <v>16</v>
      </c>
      <c r="I21" s="12"/>
      <c r="J21" s="10">
        <f ca="1">SUMIF(D2:D250,"Maintenance &amp; Repairs",C2:C99)</f>
        <v>0</v>
      </c>
    </row>
    <row r="22" spans="4:11" x14ac:dyDescent="0.2">
      <c r="H22" s="3" t="s">
        <v>17</v>
      </c>
      <c r="I22" s="12"/>
      <c r="J22" s="10">
        <f ca="1">SUMIF(D2:D250,"Software &amp; Subscriptions",C2:C99)</f>
        <v>0</v>
      </c>
    </row>
    <row r="23" spans="4:11" x14ac:dyDescent="0.2">
      <c r="H23" s="3" t="s">
        <v>18</v>
      </c>
      <c r="I23" s="12"/>
      <c r="J23" s="10">
        <f ca="1">SUMIF(D2:D250,"Utilities",C2:C99)</f>
        <v>0</v>
      </c>
    </row>
    <row r="24" spans="4:11" x14ac:dyDescent="0.2">
      <c r="H24" s="3" t="s">
        <v>19</v>
      </c>
      <c r="I24" s="12"/>
      <c r="J24" s="10">
        <f ca="1">SUMIF(D2:D250,"Labor",C2:C99)</f>
        <v>0</v>
      </c>
    </row>
    <row r="25" spans="4:11" x14ac:dyDescent="0.2">
      <c r="H25" s="3" t="s">
        <v>26</v>
      </c>
      <c r="I25" s="12"/>
      <c r="J25" s="15">
        <f ca="1">SUMIF(D2:D250,"Rent",C2:C99)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I28-(-J28)</f>
        <v>0</v>
      </c>
    </row>
  </sheetData>
  <dataValidations count="1">
    <dataValidation type="list" allowBlank="1" showInputMessage="1" showErrorMessage="1" sqref="D1:D1048576" xr:uid="{22F4A0E4-6CA4-C547-86E3-93A135E75620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16DE-F4F6-394F-848A-C641A86CD012}">
  <dimension ref="A1:K28"/>
  <sheetViews>
    <sheetView zoomScaleNormal="100" workbookViewId="0">
      <pane ySplit="1" topLeftCell="A2" activePane="bottomLeft" state="frozen"/>
      <selection pane="bottomLeft" activeCell="I28" sqref="I28"/>
    </sheetView>
  </sheetViews>
  <sheetFormatPr baseColWidth="10" defaultRowHeight="16" x14ac:dyDescent="0.2"/>
  <cols>
    <col min="1" max="1" width="13.5703125" customWidth="1"/>
    <col min="2" max="2" width="46.28515625" style="6" customWidth="1"/>
    <col min="3" max="3" width="10.7109375" style="4" customWidth="1"/>
    <col min="4" max="4" width="32.42578125" customWidth="1"/>
    <col min="5" max="7" width="5.140625" customWidth="1"/>
    <col min="8" max="8" width="21.7109375" customWidth="1"/>
    <col min="9" max="9" width="15.140625" style="10" customWidth="1"/>
    <col min="10" max="10" width="15.5703125" style="10" customWidth="1"/>
    <col min="11" max="11" width="22.140625" style="8" customWidth="1"/>
  </cols>
  <sheetData>
    <row r="1" spans="1:11" s="1" customFormat="1" ht="28" customHeight="1" x14ac:dyDescent="0.2">
      <c r="A1" s="5" t="s">
        <v>0</v>
      </c>
      <c r="B1" s="5" t="s">
        <v>1</v>
      </c>
      <c r="C1" s="4" t="s">
        <v>2</v>
      </c>
      <c r="D1" s="5" t="s">
        <v>3</v>
      </c>
      <c r="I1" s="10"/>
      <c r="J1" s="10"/>
      <c r="K1" s="7"/>
    </row>
    <row r="4" spans="1:11" x14ac:dyDescent="0.2">
      <c r="D4" t="s">
        <v>24</v>
      </c>
    </row>
    <row r="5" spans="1:11" x14ac:dyDescent="0.2">
      <c r="D5" t="s">
        <v>26</v>
      </c>
    </row>
    <row r="6" spans="1:11" x14ac:dyDescent="0.2">
      <c r="D6" t="s">
        <v>27</v>
      </c>
    </row>
    <row r="7" spans="1:11" x14ac:dyDescent="0.2">
      <c r="D7" t="s">
        <v>7</v>
      </c>
    </row>
    <row r="8" spans="1:11" x14ac:dyDescent="0.2">
      <c r="D8" t="s">
        <v>21</v>
      </c>
    </row>
    <row r="9" spans="1:11" x14ac:dyDescent="0.2">
      <c r="D9" t="s">
        <v>9</v>
      </c>
    </row>
    <row r="10" spans="1:11" x14ac:dyDescent="0.2">
      <c r="D10" t="s">
        <v>10</v>
      </c>
      <c r="H10" s="2" t="s">
        <v>4</v>
      </c>
      <c r="I10" s="11" t="s">
        <v>5</v>
      </c>
      <c r="J10" s="11" t="s">
        <v>6</v>
      </c>
      <c r="K10" s="14" t="s">
        <v>25</v>
      </c>
    </row>
    <row r="11" spans="1:11" x14ac:dyDescent="0.2">
      <c r="D11" t="s">
        <v>11</v>
      </c>
      <c r="H11" s="3" t="s">
        <v>24</v>
      </c>
      <c r="I11" s="13">
        <f ca="1">SUMIF(D2:D250,"Service",C2:C99)</f>
        <v>0</v>
      </c>
      <c r="J11" s="12"/>
      <c r="K11" s="9"/>
    </row>
    <row r="12" spans="1:11" x14ac:dyDescent="0.2">
      <c r="D12" t="s">
        <v>22</v>
      </c>
      <c r="H12" s="3" t="s">
        <v>7</v>
      </c>
      <c r="I12" s="10">
        <f ca="1">SUMIF(D2:D251,"Sales",C2:C100)</f>
        <v>0</v>
      </c>
      <c r="J12" s="12"/>
    </row>
    <row r="13" spans="1:11" x14ac:dyDescent="0.2">
      <c r="D13" t="s">
        <v>13</v>
      </c>
      <c r="H13" s="3" t="s">
        <v>8</v>
      </c>
      <c r="I13" s="12"/>
      <c r="J13" s="10">
        <f ca="1">J26+SUMIF(D2:D250,"Cost of Good Sold",C2:C99)</f>
        <v>0</v>
      </c>
    </row>
    <row r="14" spans="1:11" x14ac:dyDescent="0.2">
      <c r="D14" t="s">
        <v>14</v>
      </c>
      <c r="H14" s="3" t="s">
        <v>9</v>
      </c>
      <c r="I14" s="12"/>
      <c r="J14" s="10">
        <f ca="1">SUMIF(D2:D250,"Marketing &amp; Advertising",C2:C99)</f>
        <v>0</v>
      </c>
    </row>
    <row r="15" spans="1:11" x14ac:dyDescent="0.2">
      <c r="D15" t="s">
        <v>15</v>
      </c>
      <c r="H15" s="3" t="s">
        <v>10</v>
      </c>
      <c r="I15" s="12"/>
      <c r="J15" s="10">
        <f ca="1">SUMIF(D2:D250,"Bank Charges",C2:C99)</f>
        <v>0</v>
      </c>
    </row>
    <row r="16" spans="1:11" x14ac:dyDescent="0.2">
      <c r="D16" t="s">
        <v>16</v>
      </c>
      <c r="H16" s="3" t="s">
        <v>11</v>
      </c>
      <c r="I16" s="12"/>
      <c r="J16" s="10">
        <f ca="1">SUMIF(D2:D250,"Insurance",C2:C99)</f>
        <v>0</v>
      </c>
    </row>
    <row r="17" spans="4:11" x14ac:dyDescent="0.2">
      <c r="D17" t="s">
        <v>23</v>
      </c>
      <c r="H17" s="3" t="s">
        <v>12</v>
      </c>
      <c r="I17" s="12"/>
      <c r="J17" s="10">
        <f ca="1">SUMIF(D2:D250,"Meals &amp; Entertainment",C2:C99)</f>
        <v>0</v>
      </c>
    </row>
    <row r="18" spans="4:11" x14ac:dyDescent="0.2">
      <c r="D18" t="s">
        <v>18</v>
      </c>
      <c r="H18" s="3" t="s">
        <v>13</v>
      </c>
      <c r="I18" s="12"/>
      <c r="J18" s="10">
        <f ca="1">SUMIF(D2:D250,"Licenses &amp; Permits",C2:C99)</f>
        <v>0</v>
      </c>
    </row>
    <row r="19" spans="4:11" x14ac:dyDescent="0.2">
      <c r="D19" t="s">
        <v>19</v>
      </c>
      <c r="H19" s="3" t="s">
        <v>14</v>
      </c>
      <c r="I19" s="12"/>
      <c r="J19" s="10">
        <f ca="1">SUMIF(D2:D250,"Office Expenses",C2:C99)</f>
        <v>0</v>
      </c>
    </row>
    <row r="20" spans="4:11" x14ac:dyDescent="0.2">
      <c r="H20" s="3" t="s">
        <v>15</v>
      </c>
      <c r="I20" s="12"/>
      <c r="J20" s="10">
        <f ca="1">SUMIF(D2:D250,"Professional Fees",C2:C99)</f>
        <v>0</v>
      </c>
    </row>
    <row r="21" spans="4:11" x14ac:dyDescent="0.2">
      <c r="H21" s="3" t="s">
        <v>16</v>
      </c>
      <c r="I21" s="12"/>
      <c r="J21" s="10">
        <f ca="1">SUMIF(D2:D250,"Maintenance &amp; Repairs",C2:C99)</f>
        <v>0</v>
      </c>
    </row>
    <row r="22" spans="4:11" x14ac:dyDescent="0.2">
      <c r="H22" s="3" t="s">
        <v>17</v>
      </c>
      <c r="I22" s="12"/>
      <c r="J22" s="10">
        <f ca="1">SUMIF(D2:D250,"Software &amp; Subscriptions",C2:C99)</f>
        <v>0</v>
      </c>
    </row>
    <row r="23" spans="4:11" x14ac:dyDescent="0.2">
      <c r="H23" s="3" t="s">
        <v>18</v>
      </c>
      <c r="I23" s="12"/>
      <c r="J23" s="10">
        <f ca="1">SUMIF(D2:D250,"Utilities",C2:C99)</f>
        <v>0</v>
      </c>
    </row>
    <row r="24" spans="4:11" x14ac:dyDescent="0.2">
      <c r="H24" s="3" t="s">
        <v>19</v>
      </c>
      <c r="I24" s="12"/>
      <c r="J24" s="10">
        <f ca="1">SUMIF(D2:D250,"Labor",C2:C99)</f>
        <v>0</v>
      </c>
    </row>
    <row r="25" spans="4:11" x14ac:dyDescent="0.2">
      <c r="H25" s="3" t="s">
        <v>26</v>
      </c>
      <c r="I25" s="12"/>
      <c r="J25" s="15">
        <f ca="1">SUMIF(D2:D250,"Rent",C2:C99)</f>
        <v>0</v>
      </c>
    </row>
    <row r="26" spans="4:11" x14ac:dyDescent="0.2">
      <c r="H26" s="25"/>
      <c r="I26" s="13"/>
      <c r="J26" s="13"/>
      <c r="K26" s="24"/>
    </row>
    <row r="27" spans="4:11" ht="17" thickBot="1" x14ac:dyDescent="0.25">
      <c r="I27" s="19"/>
      <c r="J27" s="19"/>
    </row>
    <row r="28" spans="4:11" ht="17" thickBot="1" x14ac:dyDescent="0.25">
      <c r="H28" s="20"/>
      <c r="I28" s="21">
        <f ca="1">SUM(I11,I12)</f>
        <v>0</v>
      </c>
      <c r="J28" s="22">
        <f ca="1">SUM(J13:J25)</f>
        <v>0</v>
      </c>
      <c r="K28" s="23">
        <f ca="1">I28-(-J28)</f>
        <v>0</v>
      </c>
    </row>
  </sheetData>
  <dataValidations count="1">
    <dataValidation type="list" allowBlank="1" showInputMessage="1" showErrorMessage="1" sqref="D1:D1048576" xr:uid="{5879305E-236B-4A49-9C8F-5B0DD2BCF404}">
      <formula1>"Service, Rent, Postage &amp; Shipping, Sales, Cost of Good Sold, Marketing &amp; Advertising, Bank Charges, Insurance, Meals &amp; Entertainment, Licenses &amp; Permits, Office Expenses, Professional Fees, Maintenance &amp; Repairs, Software &amp; Subscriptions, Utilities, Labor"</formula1>
    </dataValidation>
  </dataValidation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A F A A B Q S w M E F A A A C A g A J 7 5 D X J D o i q y l A A A A 9 w A A A B I A A A B D b 2 5 m a W c v U G F j a 2 F n Z S 5 4 b W y F j 0 s O g j A Y h K 9 C u q c P C I k h p S z c S m J C N G 6 b U q E R f g w t l r u 5 8 E h e Q Y y i 7 l z O z D f J z P 1 6 4 / n U t c F F D 9 b 0 k C G G K Q o 0 q L 4 y U G d o d M d w h X L B t 1 K d Z K 2 D G Q a b T t Z k q H H u n B L i v c c + x v 1 Q k 4 h S R g 7 F p l S N 7 m R o w D o J S q N P q / r f Q o L v X 2 N E h F l C M a N J j C k n i 8 s L A 1 8 i m g c / 0 x + T r 8 f W j Y M W G s J d y c k i O X m f E A 9 Q S w M E F A A A C A g A J 7 5 D X F Q S 7 1 e 9 A g A A k A s A A B M A A A B G b 3 J t d W x h c y 9 T Z W N 0 a W 9 u M S 5 t 7 V V Z T x s x E H 6 P x H + w N i 8 b a b U 5 m i K q H l K S L W o R R Z R N a K s V i o x 3 I B Z e O 7 W 9 o Q H x 3 z t 7 5 A 7 0 E O 0 D 4 i n x N 9 c 3 4 2 + 8 B p j l S p K w + G 2 + 3 q n s V M y I a o h J 1 T E 2 s c R t 1 R z y l g i w F U J C l W o G e O y Z i R 8 o l i Y g r b v P B f g 9 J S 0 e j O v U B w a 0 q S d U c w a C X u Y / 9 U B d S 6 F o b O q z t D 4 z E 6 f m k S g A w R N u Q W N i x 3 M 8 0 l M i T a T B Y 9 s j n 1 N l I b R T k d V d H P w j J e G s 5 i G r q t M b U X m J n F k e S O x 0 D B n p P j 1 H x 7 6 m 0 l w o n R R p + 2 g 0 b t G J R 2 5 v n Q J u Y t 0 s j l j 4 Y e / Q U O K t e / A X 9 + D t F f y u J I g j w v 6 Q o V b X Z k E t B I G T P 0 H M 3 d 6 E R 4 C y E Y n K 3 G f k z T s i U y E I l f E q 6 j h l q R N I 1 G S e Z q l Y Y S h n 6 6 5 z W u 7 g r l b h c m u y Z Y H k W T e l U R T b 1 y r J + z o w S i 6 k 0 u W S 6 q k f A F P J W I M x M y T z 7 + P E X I e 3 X 3 4 J r 6 5 M e P o 1 H A z G B 4 e D d j r l 1 2 r K b o 4 7 9 Y + M 1 Y 8 O 9 x r f B 9 + S T 1 1 k X c S / l 0 z F X F 7 6 X W p g t 1 3 L N F Q U 4 F l 5 u B D U Q g 1 h J E u G F m m 6 b n 5 L 2 T D z P r L r q p E E L C V R C J p T w W 8 g 9 j N O 6 G 1 1 i m I j X J Z 3 m 4 d E V S e b 7 t D O F N t c O b X y 0 1 k 5 y 2 I + y / P D + z b Q a L 1 q D j u 4 f R N u p 8 N W o 7 X b a D X a j 7 t w D x T y e + H p r 3 Z w 7 / d 2 8 B h v E A 0 x G Q G N k c 9 C e K X l Q 4 H P V y 8 q 8 Y 4 Q I a O C a j M f 9 N 9 u 9 R Y W + Y o H e K 1 c m I 2 V P V b G o m p I g O q Y G W P 8 n x s D M E z z c f Y w b g R 2 E p V K O 4 N l m p y D z g 3 9 Y m t X v b v Y n W S w x b 0 3 A n Z F l C a h 4 G N s e T 3 y X z w m b p S R X H t K 5 h C + I z n i R u X Q 1 h y X 0 Y V v 2 e G a 7 z K 6 8 K 1 u d L 0 W d o 8 D Z p i / S 6 s j W P 1 s P b R X j / 8 1 e 1 6 u p 7 J c M 2 1 t m 8 w f K K z 5 H x W W V X t W 2 d N R 2 U 9 Q S w M E F A A A C A g A J 7 5 D X A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A n v k N c k O i K r K U A A A D 3 A A A A E g A A A A A A A A A A A A A A p I E A A A A A Q 2 9 u Z m l n L 1 B h Y 2 t h Z 2 U u e G 1 s U E s B A h Q D F A A A C A g A J 7 5 D X F Q S 7 1 e 9 A g A A k A s A A B M A A A A A A A A A A A A A A K S B 1 Q A A A E Z v c m 1 1 b G F z L 1 N l Y 3 R p b 2 4 x L m 1 Q S w E C F A M U A A A I C A A n v k N c D 8 r p q 6 Q A A A D p A A A A E w A A A A A A A A A A A A A A p I H D A w A A W 0 N v b n R l b n R f V H l w Z X N d L n h t b F B L B Q Y A A A A A A w A D A M I A A A C Y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6 O g A A A A A A A B g 6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N 0 b X Q l M j A l M j g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E w O G J j N D M t M T Q 5 Z S 0 0 Z G V j L W F i N m I t O W N l O D R h N T U 4 N W Q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N l Q w N D o w M j o 1 N C 4 4 M z I 2 N j c w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G 1 0 I C g y K S 9 B d X R v U m V t b 3 Z l Z E N v b H V t b n M x L n t D b 2 x 1 b W 4 x L D B 9 J n F 1 b 3 Q 7 L C Z x d W 9 0 O 1 N l Y 3 R p b 2 4 x L 3 N 0 b X Q g K D I p L 0 F 1 d G 9 S Z W 1 v d m V k Q 2 9 s d W 1 u c z E u e 0 N v b H V t b j I s M X 0 m c X V v d D s s J n F 1 b 3 Q 7 U 2 V j d G l v b j E v c 3 R t d C A o M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d G 1 0 I C g y K S 9 B d X R v U m V t b 3 Z l Z E N v b H V t b n M x L n t D b 2 x 1 b W 4 x L D B 9 J n F 1 b 3 Q 7 L C Z x d W 9 0 O 1 N l Y 3 R p b 2 4 x L 3 N 0 b X Q g K D I p L 0 F 1 d G 9 S Z W 1 v d m V k Q 2 9 s d W 1 u c z E u e 0 N v b H V t b j I s M X 0 m c X V v d D s s J n F 1 b 3 Q 7 U 2 V j d G l v b j E v c 3 R t d C A o M i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t d C U y M C U y O D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t d C U y M C U y O D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1 0 J T I w J T I 4 M i U y O S 9 G a W x 0 Z X J l Z C U y M H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1 0 J T I w J T I 4 M i U y O S 9 S Z W 1 v d m V k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N h O D k x Z j A t Z j U w M S 0 0 Z D N i L T k x Z D A t N G I 3 N T I 0 N D I 1 Z G U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Z U M D Q 6 M D I 6 N T U u O D Y 5 M D Q 3 M F o i I C 8 + P E V u d H J 5 I F R 5 c G U 9 I k Z p b G x D b 2 x 1 b W 5 U e X B l c y I g V m F s d W U 9 I n N C Z 1 l H I i A v P j x F b n R y e S B U e X B l P S J G a W x s Q 2 9 s d W 1 u T m F t Z X M i I F Z h b H V l P S J z W y Z x d W 9 0 O 0 N v b H V t b j M m c X V v d D s s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v Q X V 0 b 1 J l b W 9 2 Z W R D b 2 x 1 b W 5 z M S 5 7 Q 2 9 s d W 1 u M y w w f S Z x d W 9 0 O y w m c X V v d D t T Z W N 0 a W 9 u M S 9 U Y W J s Z S 9 B d X R v U m V t b 3 Z l Z E N v b H V t b n M x L n t D b 2 x 1 b W 4 x L D F 9 J n F 1 b 3 Q 7 L C Z x d W 9 0 O 1 N l Y 3 R p b 2 4 x L 1 R h Y m x l L 0 F 1 d G 9 S Z W 1 v d m V k Q 2 9 s d W 1 u c z E u e 0 N v b H V t b j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v Q X V 0 b 1 J l b W 9 2 Z W R D b 2 x 1 b W 5 z M S 5 7 Q 2 9 s d W 1 u M y w w f S Z x d W 9 0 O y w m c X V v d D t T Z W N 0 a W 9 u M S 9 U Y W J s Z S 9 B d X R v U m V t b 3 Z l Z E N v b H V t b n M x L n t D b 2 x 1 b W 4 x L D F 9 J n F 1 b 3 Q 7 L C Z x d W 9 0 O 1 N l Y 3 R p b 2 4 x L 1 R h Y m x l L 0 F 1 d G 9 S Z W 1 v d m V k Q 2 9 s d W 1 u c z E u e 0 N v b H V t b j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X N l M D I 5 M V 9 B Y 3 R p d m l 0 e V 8 y M D I 2 M D I w N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4 N 2 R l Z D l j L T F h M T g t N G J m N i 0 4 Y j U x L W Y w O D U 1 M D l j M m U x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0 V D A 1 O j E 3 O j M 2 L j M 3 M T I 2 M D B a I i A v P j x F b n R y e S B U e X B l P S J G a W x s Q 2 9 s d W 1 u V H l w Z X M i I F Z h b H V l P S J z Q m d r R 0 J R W U Z C Z 1 k 9 I i A v P j x F b n R y e S B U e X B l P S J G a W x s Q 2 9 s d W 1 u T m F t Z X M i I F Z h b H V l P S J z W y Z x d W 9 0 O 0 R l d G F p b H M m c X V v d D s s J n F 1 b 3 Q 7 U G 9 z d G l u Z y B E Y X R l J n F 1 b 3 Q 7 L C Z x d W 9 0 O 0 R l c 2 N y a X B 0 a W 9 u J n F 1 b 3 Q 7 L C Z x d W 9 0 O 0 F t b 3 V u d C Z x d W 9 0 O y w m c X V v d D t U e X B l J n F 1 b 3 Q 7 L C Z x d W 9 0 O 0 J h b G F u Y 2 U m c X V v d D s s J n F 1 b 3 Q 7 Q 2 h l Y 2 s g b 3 I g U 2 x p c C A j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F z Z T A y O T F f Q W N 0 a X Z p d H l f M j A y N j A y M D Q v Q X V 0 b 1 J l b W 9 2 Z W R D b 2 x 1 b W 5 z M S 5 7 R G V 0 Y W l s c y w w f S Z x d W 9 0 O y w m c X V v d D t T Z W N 0 a W 9 u M S 9 D a G F z Z T A y O T F f Q W N 0 a X Z p d H l f M j A y N j A y M D Q v Q X V 0 b 1 J l b W 9 2 Z W R D b 2 x 1 b W 5 z M S 5 7 U G 9 z d G l u Z y B E Y X R l L D F 9 J n F 1 b 3 Q 7 L C Z x d W 9 0 O 1 N l Y 3 R p b 2 4 x L 0 N o Y X N l M D I 5 M V 9 B Y 3 R p d m l 0 e V 8 y M D I 2 M D I w N C 9 B d X R v U m V t b 3 Z l Z E N v b H V t b n M x L n t E Z X N j c m l w d G l v b i w y f S Z x d W 9 0 O y w m c X V v d D t T Z W N 0 a W 9 u M S 9 D a G F z Z T A y O T F f Q W N 0 a X Z p d H l f M j A y N j A y M D Q v Q X V 0 b 1 J l b W 9 2 Z W R D b 2 x 1 b W 5 z M S 5 7 Q W 1 v d W 5 0 L D N 9 J n F 1 b 3 Q 7 L C Z x d W 9 0 O 1 N l Y 3 R p b 2 4 x L 0 N o Y X N l M D I 5 M V 9 B Y 3 R p d m l 0 e V 8 y M D I 2 M D I w N C 9 B d X R v U m V t b 3 Z l Z E N v b H V t b n M x L n t U e X B l L D R 9 J n F 1 b 3 Q 7 L C Z x d W 9 0 O 1 N l Y 3 R p b 2 4 x L 0 N o Y X N l M D I 5 M V 9 B Y 3 R p d m l 0 e V 8 y M D I 2 M D I w N C 9 B d X R v U m V t b 3 Z l Z E N v b H V t b n M x L n t C Y W x h b m N l L D V 9 J n F 1 b 3 Q 7 L C Z x d W 9 0 O 1 N l Y 3 R p b 2 4 x L 0 N o Y X N l M D I 5 M V 9 B Y 3 R p d m l 0 e V 8 y M D I 2 M D I w N C 9 B d X R v U m V t b 3 Z l Z E N v b H V t b n M x L n t D a G V j a y B v c i B T b G l w I C M s N n 0 m c X V v d D s s J n F 1 b 3 Q 7 U 2 V j d G l v b j E v Q 2 h h c 2 U w M j k x X 0 F j d G l 2 a X R 5 X z I w M j Y w M j A 0 L 0 F 1 d G 9 S Z W 1 v d m V k Q 2 9 s d W 1 u c z E u e 0 N v b H V t b j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2 h h c 2 U w M j k x X 0 F j d G l 2 a X R 5 X z I w M j Y w M j A 0 L 0 F 1 d G 9 S Z W 1 v d m V k Q 2 9 s d W 1 u c z E u e 0 R l d G F p b H M s M H 0 m c X V v d D s s J n F 1 b 3 Q 7 U 2 V j d G l v b j E v Q 2 h h c 2 U w M j k x X 0 F j d G l 2 a X R 5 X z I w M j Y w M j A 0 L 0 F 1 d G 9 S Z W 1 v d m V k Q 2 9 s d W 1 u c z E u e 1 B v c 3 R p b m c g R G F 0 Z S w x f S Z x d W 9 0 O y w m c X V v d D t T Z W N 0 a W 9 u M S 9 D a G F z Z T A y O T F f Q W N 0 a X Z p d H l f M j A y N j A y M D Q v Q X V 0 b 1 J l b W 9 2 Z W R D b 2 x 1 b W 5 z M S 5 7 R G V z Y 3 J p c H R p b 2 4 s M n 0 m c X V v d D s s J n F 1 b 3 Q 7 U 2 V j d G l v b j E v Q 2 h h c 2 U w M j k x X 0 F j d G l 2 a X R 5 X z I w M j Y w M j A 0 L 0 F 1 d G 9 S Z W 1 v d m V k Q 2 9 s d W 1 u c z E u e 0 F t b 3 V u d C w z f S Z x d W 9 0 O y w m c X V v d D t T Z W N 0 a W 9 u M S 9 D a G F z Z T A y O T F f Q W N 0 a X Z p d H l f M j A y N j A y M D Q v Q X V 0 b 1 J l b W 9 2 Z W R D b 2 x 1 b W 5 z M S 5 7 V H l w Z S w 0 f S Z x d W 9 0 O y w m c X V v d D t T Z W N 0 a W 9 u M S 9 D a G F z Z T A y O T F f Q W N 0 a X Z p d H l f M j A y N j A y M D Q v Q X V 0 b 1 J l b W 9 2 Z W R D b 2 x 1 b W 5 z M S 5 7 Q m F s Y W 5 j Z S w 1 f S Z x d W 9 0 O y w m c X V v d D t T Z W N 0 a W 9 u M S 9 D a G F z Z T A y O T F f Q W N 0 a X Z p d H l f M j A y N j A y M D Q v Q X V 0 b 1 J l b W 9 2 Z W R D b 2 x 1 b W 5 z M S 5 7 Q 2 h l Y 2 s g b 3 I g U 2 x p c C A j L D Z 9 J n F 1 b 3 Q 7 L C Z x d W 9 0 O 1 N l Y 3 R p b 2 4 x L 0 N o Y X N l M D I 5 M V 9 B Y 3 R p d m l 0 e V 8 y M D I 2 M D I w N C 9 B d X R v U m V t b 3 Z l Z E N v b H V t b n M x L n t D b 2 x 1 b W 4 x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G F z Z T A y O T F f Q W N 0 a X Z p d H l f M j A y N j A y M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c 2 U w M j k x X 0 F j d G l 2 a X R 5 X z I w M j Y w M j A 0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X N l M D I 5 M V 9 B Y 3 R p d m l 0 e V 8 y M D I 2 M D I w N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X N l M D I 5 M V 9 B Y 3 R p d m l 0 e V 8 y M D I 2 M D I w N C 9 G a W x 0 Z X J l Z C U y M H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F z Z T A y O T F f Q W N 0 a X Z p d H l f M j A y N j A y M D Q l M j A l M j g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I x M D Q 1 M 2 I t M T R l M S 0 0 M z I y L W I 3 Y j M t M 2 U x Y m E y Z T A w M T Y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0 V D A 1 O j E 4 O j M w L j M 1 N z M y M z B a I i A v P j x F b n R y e S B U e X B l P S J G a W x s Q 2 9 s d W 1 u V H l w Z X M i I F Z h b H V l P S J z Q m d r R 0 J R W U Z C Z 1 k 9 I i A v P j x F b n R y e S B U e X B l P S J G a W x s Q 2 9 s d W 1 u T m F t Z X M i I F Z h b H V l P S J z W y Z x d W 9 0 O 0 R l d G F p b H M m c X V v d D s s J n F 1 b 3 Q 7 U G 9 z d G l u Z y B E Y X R l J n F 1 b 3 Q 7 L C Z x d W 9 0 O 0 R l c 2 N y a X B 0 a W 9 u J n F 1 b 3 Q 7 L C Z x d W 9 0 O 0 F t b 3 V u d C Z x d W 9 0 O y w m c X V v d D t U e X B l J n F 1 b 3 Q 7 L C Z x d W 9 0 O 0 J h b G F u Y 2 U m c X V v d D s s J n F 1 b 3 Q 7 Q 2 h l Y 2 s g b 3 I g U 2 x p c C A j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F z Z T A y O T F f Q W N 0 a X Z p d H l f M j A y N j A y M D Q g K D I p L 0 F 1 d G 9 S Z W 1 v d m V k Q 2 9 s d W 1 u c z E u e 0 R l d G F p b H M s M H 0 m c X V v d D s s J n F 1 b 3 Q 7 U 2 V j d G l v b j E v Q 2 h h c 2 U w M j k x X 0 F j d G l 2 a X R 5 X z I w M j Y w M j A 0 I C g y K S 9 B d X R v U m V t b 3 Z l Z E N v b H V t b n M x L n t Q b 3 N 0 a W 5 n I E R h d G U s M X 0 m c X V v d D s s J n F 1 b 3 Q 7 U 2 V j d G l v b j E v Q 2 h h c 2 U w M j k x X 0 F j d G l 2 a X R 5 X z I w M j Y w M j A 0 I C g y K S 9 B d X R v U m V t b 3 Z l Z E N v b H V t b n M x L n t E Z X N j c m l w d G l v b i w y f S Z x d W 9 0 O y w m c X V v d D t T Z W N 0 a W 9 u M S 9 D a G F z Z T A y O T F f Q W N 0 a X Z p d H l f M j A y N j A y M D Q g K D I p L 0 F 1 d G 9 S Z W 1 v d m V k Q 2 9 s d W 1 u c z E u e 0 F t b 3 V u d C w z f S Z x d W 9 0 O y w m c X V v d D t T Z W N 0 a W 9 u M S 9 D a G F z Z T A y O T F f Q W N 0 a X Z p d H l f M j A y N j A y M D Q g K D I p L 0 F 1 d G 9 S Z W 1 v d m V k Q 2 9 s d W 1 u c z E u e 1 R 5 c G U s N H 0 m c X V v d D s s J n F 1 b 3 Q 7 U 2 V j d G l v b j E v Q 2 h h c 2 U w M j k x X 0 F j d G l 2 a X R 5 X z I w M j Y w M j A 0 I C g y K S 9 B d X R v U m V t b 3 Z l Z E N v b H V t b n M x L n t C Y W x h b m N l L D V 9 J n F 1 b 3 Q 7 L C Z x d W 9 0 O 1 N l Y 3 R p b 2 4 x L 0 N o Y X N l M D I 5 M V 9 B Y 3 R p d m l 0 e V 8 y M D I 2 M D I w N C A o M i k v Q X V 0 b 1 J l b W 9 2 Z W R D b 2 x 1 b W 5 z M S 5 7 Q 2 h l Y 2 s g b 3 I g U 2 x p c C A j L D Z 9 J n F 1 b 3 Q 7 L C Z x d W 9 0 O 1 N l Y 3 R p b 2 4 x L 0 N o Y X N l M D I 5 M V 9 B Y 3 R p d m l 0 e V 8 y M D I 2 M D I w N C A o M i k v Q X V 0 b 1 J l b W 9 2 Z W R D b 2 x 1 b W 5 z M S 5 7 Q 2 9 s d W 1 u M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a G F z Z T A y O T F f Q W N 0 a X Z p d H l f M j A y N j A y M D Q g K D I p L 0 F 1 d G 9 S Z W 1 v d m V k Q 2 9 s d W 1 u c z E u e 0 R l d G F p b H M s M H 0 m c X V v d D s s J n F 1 b 3 Q 7 U 2 V j d G l v b j E v Q 2 h h c 2 U w M j k x X 0 F j d G l 2 a X R 5 X z I w M j Y w M j A 0 I C g y K S 9 B d X R v U m V t b 3 Z l Z E N v b H V t b n M x L n t Q b 3 N 0 a W 5 n I E R h d G U s M X 0 m c X V v d D s s J n F 1 b 3 Q 7 U 2 V j d G l v b j E v Q 2 h h c 2 U w M j k x X 0 F j d G l 2 a X R 5 X z I w M j Y w M j A 0 I C g y K S 9 B d X R v U m V t b 3 Z l Z E N v b H V t b n M x L n t E Z X N j c m l w d G l v b i w y f S Z x d W 9 0 O y w m c X V v d D t T Z W N 0 a W 9 u M S 9 D a G F z Z T A y O T F f Q W N 0 a X Z p d H l f M j A y N j A y M D Q g K D I p L 0 F 1 d G 9 S Z W 1 v d m V k Q 2 9 s d W 1 u c z E u e 0 F t b 3 V u d C w z f S Z x d W 9 0 O y w m c X V v d D t T Z W N 0 a W 9 u M S 9 D a G F z Z T A y O T F f Q W N 0 a X Z p d H l f M j A y N j A y M D Q g K D I p L 0 F 1 d G 9 S Z W 1 v d m V k Q 2 9 s d W 1 u c z E u e 1 R 5 c G U s N H 0 m c X V v d D s s J n F 1 b 3 Q 7 U 2 V j d G l v b j E v Q 2 h h c 2 U w M j k x X 0 F j d G l 2 a X R 5 X z I w M j Y w M j A 0 I C g y K S 9 B d X R v U m V t b 3 Z l Z E N v b H V t b n M x L n t C Y W x h b m N l L D V 9 J n F 1 b 3 Q 7 L C Z x d W 9 0 O 1 N l Y 3 R p b 2 4 x L 0 N o Y X N l M D I 5 M V 9 B Y 3 R p d m l 0 e V 8 y M D I 2 M D I w N C A o M i k v Q X V 0 b 1 J l b W 9 2 Z W R D b 2 x 1 b W 5 z M S 5 7 Q 2 h l Y 2 s g b 3 I g U 2 x p c C A j L D Z 9 J n F 1 b 3 Q 7 L C Z x d W 9 0 O 1 N l Y 3 R p b 2 4 x L 0 N o Y X N l M D I 5 M V 9 B Y 3 R p d m l 0 e V 8 y M D I 2 M D I w N C A o M i k v Q X V 0 b 1 J l b W 9 2 Z W R D b 2 x 1 b W 5 z M S 5 7 Q 2 9 s d W 1 u M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h h c 2 U w M j k x X 0 F j d G l 2 a X R 5 X z I w M j Y w M j A 0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F z Z T A y O T F f Q W N 0 a X Z p d H l f M j A y N j A y M D Q l M j A l M j g y J T I 5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X N l M D I 5 M V 9 B Y 3 R p d m l 0 e V 8 y M D I 2 M D I w N C U y M C U y O D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F z Z T A y O T F f Q W N 0 a X Z p d H l f M j A y N j A y M D Q l M j A l M j g x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Z i Z T R h O D k t M T A 4 N i 0 0 O T B m L T k 1 N 2 U t O W R j Y T U z Y z h h Z G V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0 V D A 1 O j I 2 O j M 3 L j U y M D g 1 M T B a I i A v P j x F b n R y e S B U e X B l P S J G a W x s Q 2 9 s d W 1 u V H l w Z X M i I F Z h b H V l P S J z Q m d r R 0 J R W U Z C Z 1 k 9 I i A v P j x F b n R y e S B U e X B l P S J G a W x s Q 2 9 s d W 1 u T m F t Z X M i I F Z h b H V l P S J z W y Z x d W 9 0 O 0 R l d G F p b H M m c X V v d D s s J n F 1 b 3 Q 7 U G 9 z d G l u Z y B E Y X R l J n F 1 b 3 Q 7 L C Z x d W 9 0 O 0 R l c 2 N y a X B 0 a W 9 u J n F 1 b 3 Q 7 L C Z x d W 9 0 O 0 F t b 3 V u d C Z x d W 9 0 O y w m c X V v d D t U e X B l J n F 1 b 3 Q 7 L C Z x d W 9 0 O 0 J h b G F u Y 2 U m c X V v d D s s J n F 1 b 3 Q 7 Q 2 h l Y 2 s g b 3 I g U 2 x p c C A j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F z Z T A y O T F f Q W N 0 a X Z p d H l f M j A y N j A y M D Q g K D E p L 0 F 1 d G 9 S Z W 1 v d m V k Q 2 9 s d W 1 u c z E u e 0 R l d G F p b H M s M H 0 m c X V v d D s s J n F 1 b 3 Q 7 U 2 V j d G l v b j E v Q 2 h h c 2 U w M j k x X 0 F j d G l 2 a X R 5 X z I w M j Y w M j A 0 I C g x K S 9 B d X R v U m V t b 3 Z l Z E N v b H V t b n M x L n t Q b 3 N 0 a W 5 n I E R h d G U s M X 0 m c X V v d D s s J n F 1 b 3 Q 7 U 2 V j d G l v b j E v Q 2 h h c 2 U w M j k x X 0 F j d G l 2 a X R 5 X z I w M j Y w M j A 0 I C g x K S 9 B d X R v U m V t b 3 Z l Z E N v b H V t b n M x L n t E Z X N j c m l w d G l v b i w y f S Z x d W 9 0 O y w m c X V v d D t T Z W N 0 a W 9 u M S 9 D a G F z Z T A y O T F f Q W N 0 a X Z p d H l f M j A y N j A y M D Q g K D E p L 0 F 1 d G 9 S Z W 1 v d m V k Q 2 9 s d W 1 u c z E u e 0 F t b 3 V u d C w z f S Z x d W 9 0 O y w m c X V v d D t T Z W N 0 a W 9 u M S 9 D a G F z Z T A y O T F f Q W N 0 a X Z p d H l f M j A y N j A y M D Q g K D E p L 0 F 1 d G 9 S Z W 1 v d m V k Q 2 9 s d W 1 u c z E u e 1 R 5 c G U s N H 0 m c X V v d D s s J n F 1 b 3 Q 7 U 2 V j d G l v b j E v Q 2 h h c 2 U w M j k x X 0 F j d G l 2 a X R 5 X z I w M j Y w M j A 0 I C g x K S 9 B d X R v U m V t b 3 Z l Z E N v b H V t b n M x L n t C Y W x h b m N l L D V 9 J n F 1 b 3 Q 7 L C Z x d W 9 0 O 1 N l Y 3 R p b 2 4 x L 0 N o Y X N l M D I 5 M V 9 B Y 3 R p d m l 0 e V 8 y M D I 2 M D I w N C A o M S k v Q X V 0 b 1 J l b W 9 2 Z W R D b 2 x 1 b W 5 z M S 5 7 Q 2 h l Y 2 s g b 3 I g U 2 x p c C A j L D Z 9 J n F 1 b 3 Q 7 L C Z x d W 9 0 O 1 N l Y 3 R p b 2 4 x L 0 N o Y X N l M D I 5 M V 9 B Y 3 R p d m l 0 e V 8 y M D I 2 M D I w N C A o M S k v Q X V 0 b 1 J l b W 9 2 Z W R D b 2 x 1 b W 5 z M S 5 7 Q 2 9 s d W 1 u M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a G F z Z T A y O T F f Q W N 0 a X Z p d H l f M j A y N j A y M D Q g K D E p L 0 F 1 d G 9 S Z W 1 v d m V k Q 2 9 s d W 1 u c z E u e 0 R l d G F p b H M s M H 0 m c X V v d D s s J n F 1 b 3 Q 7 U 2 V j d G l v b j E v Q 2 h h c 2 U w M j k x X 0 F j d G l 2 a X R 5 X z I w M j Y w M j A 0 I C g x K S 9 B d X R v U m V t b 3 Z l Z E N v b H V t b n M x L n t Q b 3 N 0 a W 5 n I E R h d G U s M X 0 m c X V v d D s s J n F 1 b 3 Q 7 U 2 V j d G l v b j E v Q 2 h h c 2 U w M j k x X 0 F j d G l 2 a X R 5 X z I w M j Y w M j A 0 I C g x K S 9 B d X R v U m V t b 3 Z l Z E N v b H V t b n M x L n t E Z X N j c m l w d G l v b i w y f S Z x d W 9 0 O y w m c X V v d D t T Z W N 0 a W 9 u M S 9 D a G F z Z T A y O T F f Q W N 0 a X Z p d H l f M j A y N j A y M D Q g K D E p L 0 F 1 d G 9 S Z W 1 v d m V k Q 2 9 s d W 1 u c z E u e 0 F t b 3 V u d C w z f S Z x d W 9 0 O y w m c X V v d D t T Z W N 0 a W 9 u M S 9 D a G F z Z T A y O T F f Q W N 0 a X Z p d H l f M j A y N j A y M D Q g K D E p L 0 F 1 d G 9 S Z W 1 v d m V k Q 2 9 s d W 1 u c z E u e 1 R 5 c G U s N H 0 m c X V v d D s s J n F 1 b 3 Q 7 U 2 V j d G l v b j E v Q 2 h h c 2 U w M j k x X 0 F j d G l 2 a X R 5 X z I w M j Y w M j A 0 I C g x K S 9 B d X R v U m V t b 3 Z l Z E N v b H V t b n M x L n t C Y W x h b m N l L D V 9 J n F 1 b 3 Q 7 L C Z x d W 9 0 O 1 N l Y 3 R p b 2 4 x L 0 N o Y X N l M D I 5 M V 9 B Y 3 R p d m l 0 e V 8 y M D I 2 M D I w N C A o M S k v Q X V 0 b 1 J l b W 9 2 Z W R D b 2 x 1 b W 5 z M S 5 7 Q 2 h l Y 2 s g b 3 I g U 2 x p c C A j L D Z 9 J n F 1 b 3 Q 7 L C Z x d W 9 0 O 1 N l Y 3 R p b 2 4 x L 0 N o Y X N l M D I 5 M V 9 B Y 3 R p d m l 0 e V 8 y M D I 2 M D I w N C A o M S k v Q X V 0 b 1 J l b W 9 2 Z W R D b 2 x 1 b W 5 z M S 5 7 Q 2 9 s d W 1 u M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h h c 2 U w M j k x X 0 F j d G l 2 a X R 5 X z I w M j Y w M j A 0 J T I w J T I 4 M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F z Z T A y O T F f Q W N 0 a X Z p d H l f M j A y N j A y M D Q l M j A l M j g x J T I 5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X N l M D I 5 M V 9 B Y 3 R p d m l 0 e V 8 y M D I 2 M D I w N C U y M C U y O D E l M j k v Q 2 h h b m d l Z C U y M G N v b H V t b i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M g q 9 Q x h l b 2 z h l O 9 v R w D 9 W y r C J g y O I l V 7 l r P T 0 V R K h q E R E b 5 N R V T T j P S o P n f P X 2 w + z B F h M 1 M s E t O r j l z G g F o H 5 7 2 U o 1 i G F Y f D x 6 I C p A S 9 n W I r U 9 I t F y A b Z x m C d t a p g 0 W p f Y w I i Q = = < / D a t a M a s h u p > 
</file>

<file path=customXml/itemProps1.xml><?xml version="1.0" encoding="utf-8"?>
<ds:datastoreItem xmlns:ds="http://schemas.openxmlformats.org/officeDocument/2006/customXml" ds:itemID="{0DF1191A-4FD2-8449-A0FD-D84AF22121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YTD P&amp;L</vt:lpstr>
      <vt:lpstr>January 2026</vt:lpstr>
      <vt:lpstr>Febuary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Tapia</dc:creator>
  <cp:lastModifiedBy>Maricela Tapia</cp:lastModifiedBy>
  <dcterms:created xsi:type="dcterms:W3CDTF">2026-01-26T00:34:32Z</dcterms:created>
  <dcterms:modified xsi:type="dcterms:W3CDTF">2026-02-04T05:56:47Z</dcterms:modified>
</cp:coreProperties>
</file>